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21840" windowHeight="9270" activeTab="1"/>
  </bookViews>
  <sheets>
    <sheet name="финансы" sheetId="1" r:id="rId1"/>
    <sheet name="индикаторы" sheetId="2" r:id="rId2"/>
    <sheet name="мероприятия" sheetId="4" r:id="rId3"/>
  </sheets>
  <definedNames>
    <definedName name="_xlnm.Print_Titles" localSheetId="0">финансы!$3:$3</definedName>
    <definedName name="_xlnm.Print_Area" localSheetId="0">финансы!$A$1:$J$205</definedName>
  </definedNames>
  <calcPr calcId="144525"/>
</workbook>
</file>

<file path=xl/calcChain.xml><?xml version="1.0" encoding="utf-8"?>
<calcChain xmlns="http://schemas.openxmlformats.org/spreadsheetml/2006/main">
  <c r="D173" i="1" l="1"/>
  <c r="E173" i="1"/>
  <c r="F173" i="1"/>
  <c r="G173" i="1"/>
  <c r="H173" i="1"/>
  <c r="I173" i="1"/>
  <c r="C173" i="1"/>
  <c r="C46" i="1" l="1"/>
  <c r="E46" i="1"/>
  <c r="C14" i="1"/>
  <c r="E14" i="1"/>
  <c r="F11" i="4" l="1"/>
  <c r="D116" i="1" l="1"/>
  <c r="H116" i="1"/>
  <c r="I116" i="1"/>
  <c r="I185" i="1"/>
  <c r="H185" i="1"/>
  <c r="G185" i="1"/>
  <c r="F185" i="1"/>
  <c r="E185" i="1"/>
  <c r="D185" i="1"/>
  <c r="C185" i="1"/>
  <c r="I177" i="1"/>
  <c r="H177" i="1"/>
  <c r="G177" i="1"/>
  <c r="F177" i="1"/>
  <c r="E177" i="1"/>
  <c r="D177" i="1"/>
  <c r="C177" i="1"/>
  <c r="I153" i="1"/>
  <c r="H153" i="1"/>
  <c r="G153" i="1"/>
  <c r="F153" i="1"/>
  <c r="E153" i="1"/>
  <c r="D153" i="1"/>
  <c r="C153" i="1"/>
  <c r="I77" i="1"/>
  <c r="G77" i="1"/>
  <c r="F77" i="1"/>
  <c r="E77" i="1"/>
  <c r="D77" i="1"/>
  <c r="C77" i="1"/>
  <c r="I73" i="1"/>
  <c r="G73" i="1"/>
  <c r="F73" i="1"/>
  <c r="E73" i="1"/>
  <c r="D73" i="1"/>
  <c r="C73" i="1"/>
  <c r="I27" i="1"/>
  <c r="G27" i="1"/>
  <c r="F27" i="1"/>
  <c r="E27" i="1"/>
  <c r="D27" i="1"/>
  <c r="C27" i="1"/>
  <c r="E11" i="1"/>
  <c r="C11" i="1"/>
  <c r="I31" i="1" l="1"/>
  <c r="G31" i="1"/>
  <c r="F31" i="1"/>
  <c r="E31" i="1"/>
  <c r="D31" i="1"/>
  <c r="C31" i="1"/>
  <c r="C5" i="1" l="1"/>
  <c r="C117" i="1"/>
  <c r="I193" i="1"/>
  <c r="H193" i="1"/>
  <c r="G193" i="1"/>
  <c r="F193" i="1"/>
  <c r="E193" i="1"/>
  <c r="D193" i="1"/>
  <c r="C193" i="1"/>
  <c r="I189" i="1"/>
  <c r="H189" i="1"/>
  <c r="G189" i="1"/>
  <c r="F189" i="1"/>
  <c r="E189" i="1"/>
  <c r="D189" i="1"/>
  <c r="C189" i="1"/>
  <c r="I181" i="1"/>
  <c r="H181" i="1"/>
  <c r="G181" i="1"/>
  <c r="F181" i="1"/>
  <c r="E181" i="1"/>
  <c r="D181" i="1"/>
  <c r="C181" i="1"/>
  <c r="I169" i="1"/>
  <c r="H169" i="1"/>
  <c r="G169" i="1"/>
  <c r="F169" i="1"/>
  <c r="E169" i="1"/>
  <c r="D169" i="1"/>
  <c r="C169" i="1"/>
  <c r="D87" i="1"/>
  <c r="E87" i="1"/>
  <c r="F87" i="1"/>
  <c r="G87" i="1"/>
  <c r="H87" i="1"/>
  <c r="I87" i="1"/>
  <c r="I43" i="1"/>
  <c r="G43" i="1"/>
  <c r="F43" i="1"/>
  <c r="E43" i="1"/>
  <c r="D43" i="1"/>
  <c r="C43" i="1"/>
  <c r="I39" i="1"/>
  <c r="G39" i="1"/>
  <c r="F39" i="1"/>
  <c r="E39" i="1"/>
  <c r="D39" i="1"/>
  <c r="C39" i="1"/>
  <c r="I35" i="1"/>
  <c r="G35" i="1"/>
  <c r="F35" i="1"/>
  <c r="E35" i="1"/>
  <c r="D35" i="1"/>
  <c r="C35" i="1"/>
  <c r="I19" i="1"/>
  <c r="I23" i="1"/>
  <c r="G23" i="1"/>
  <c r="F23" i="1"/>
  <c r="E23" i="1"/>
  <c r="D23" i="1"/>
  <c r="C23" i="1"/>
  <c r="H45" i="2" l="1"/>
  <c r="H35" i="2"/>
  <c r="D5" i="1" l="1"/>
  <c r="I165" i="1" l="1"/>
  <c r="H165" i="1"/>
  <c r="G165" i="1"/>
  <c r="F165" i="1"/>
  <c r="E165" i="1"/>
  <c r="D165" i="1"/>
  <c r="C165" i="1"/>
  <c r="I161" i="1"/>
  <c r="H161" i="1"/>
  <c r="G161" i="1"/>
  <c r="F161" i="1"/>
  <c r="F116" i="1" s="1"/>
  <c r="E161" i="1"/>
  <c r="D161" i="1"/>
  <c r="C161" i="1"/>
  <c r="I157" i="1"/>
  <c r="H157" i="1"/>
  <c r="G157" i="1"/>
  <c r="F157" i="1"/>
  <c r="E157" i="1"/>
  <c r="E116" i="1" s="1"/>
  <c r="D157" i="1"/>
  <c r="C157" i="1"/>
  <c r="C116" i="1" s="1"/>
  <c r="I149" i="1"/>
  <c r="H149" i="1"/>
  <c r="G149" i="1"/>
  <c r="F149" i="1"/>
  <c r="E149" i="1"/>
  <c r="D149" i="1"/>
  <c r="C149" i="1"/>
  <c r="I145" i="1"/>
  <c r="H145" i="1"/>
  <c r="G145" i="1"/>
  <c r="F145" i="1"/>
  <c r="E145" i="1"/>
  <c r="D145" i="1"/>
  <c r="C145" i="1"/>
  <c r="I141" i="1"/>
  <c r="H141" i="1"/>
  <c r="G141" i="1"/>
  <c r="F141" i="1"/>
  <c r="E141" i="1"/>
  <c r="D141" i="1"/>
  <c r="C141" i="1"/>
  <c r="D129" i="1"/>
  <c r="E129" i="1"/>
  <c r="F129" i="1"/>
  <c r="G129" i="1"/>
  <c r="D137" i="1"/>
  <c r="E137" i="1"/>
  <c r="F137" i="1"/>
  <c r="G137" i="1"/>
  <c r="H137" i="1"/>
  <c r="D133" i="1"/>
  <c r="E133" i="1"/>
  <c r="F133" i="1"/>
  <c r="G133" i="1"/>
  <c r="D125" i="1"/>
  <c r="E125" i="1"/>
  <c r="F125" i="1"/>
  <c r="G125" i="1"/>
  <c r="I137" i="1"/>
  <c r="C137" i="1"/>
  <c r="I133" i="1"/>
  <c r="C133" i="1"/>
  <c r="D121" i="1"/>
  <c r="E121" i="1"/>
  <c r="F121" i="1"/>
  <c r="G121" i="1"/>
  <c r="D117" i="1"/>
  <c r="E117" i="1"/>
  <c r="F117" i="1"/>
  <c r="G117" i="1"/>
  <c r="G116" i="1" s="1"/>
  <c r="D111" i="1"/>
  <c r="E111" i="1"/>
  <c r="F111" i="1"/>
  <c r="G111" i="1"/>
  <c r="D107" i="1"/>
  <c r="E107" i="1"/>
  <c r="F107" i="1"/>
  <c r="G107" i="1"/>
  <c r="H107" i="1"/>
  <c r="D103" i="1"/>
  <c r="E103" i="1"/>
  <c r="F103" i="1"/>
  <c r="G103" i="1"/>
  <c r="H103" i="1"/>
  <c r="D99" i="1"/>
  <c r="E99" i="1"/>
  <c r="F99" i="1"/>
  <c r="G99" i="1"/>
  <c r="D95" i="1"/>
  <c r="E95" i="1"/>
  <c r="F95" i="1"/>
  <c r="G95" i="1"/>
  <c r="D91" i="1"/>
  <c r="D86" i="1" s="1"/>
  <c r="E91" i="1"/>
  <c r="F91" i="1"/>
  <c r="G91" i="1"/>
  <c r="D81" i="1"/>
  <c r="E81" i="1"/>
  <c r="F81" i="1"/>
  <c r="G81" i="1"/>
  <c r="E86" i="1" l="1"/>
  <c r="H86" i="1"/>
  <c r="G86" i="1"/>
  <c r="F86" i="1"/>
  <c r="I129" i="1"/>
  <c r="I125" i="1"/>
  <c r="I121" i="1"/>
  <c r="I117" i="1"/>
  <c r="I111" i="1"/>
  <c r="I107" i="1"/>
  <c r="I103" i="1"/>
  <c r="I99" i="1"/>
  <c r="I95" i="1"/>
  <c r="I91" i="1"/>
  <c r="I81" i="1"/>
  <c r="I69" i="1"/>
  <c r="I65" i="1"/>
  <c r="I61" i="1"/>
  <c r="I57" i="1"/>
  <c r="I53" i="1"/>
  <c r="I49" i="1"/>
  <c r="I15" i="1"/>
  <c r="G19" i="1"/>
  <c r="F19" i="1"/>
  <c r="E19" i="1"/>
  <c r="D19" i="1"/>
  <c r="C19" i="1"/>
  <c r="D69" i="1"/>
  <c r="E69" i="1"/>
  <c r="F69" i="1"/>
  <c r="G69" i="1"/>
  <c r="C69" i="1"/>
  <c r="D65" i="1"/>
  <c r="E65" i="1"/>
  <c r="F65" i="1"/>
  <c r="G65" i="1"/>
  <c r="D61" i="1"/>
  <c r="E61" i="1"/>
  <c r="F61" i="1"/>
  <c r="G61" i="1"/>
  <c r="D57" i="1"/>
  <c r="E57" i="1"/>
  <c r="F57" i="1"/>
  <c r="G57" i="1"/>
  <c r="H57" i="1"/>
  <c r="H48" i="1" s="1"/>
  <c r="D53" i="1"/>
  <c r="E53" i="1"/>
  <c r="F53" i="1"/>
  <c r="G53" i="1"/>
  <c r="I48" i="1" l="1"/>
  <c r="I86" i="1"/>
  <c r="D49" i="1"/>
  <c r="D48" i="1" s="1"/>
  <c r="E49" i="1"/>
  <c r="E48" i="1" s="1"/>
  <c r="F49" i="1"/>
  <c r="F48" i="1" s="1"/>
  <c r="G49" i="1"/>
  <c r="G48" i="1" s="1"/>
  <c r="D15" i="1"/>
  <c r="E15" i="1"/>
  <c r="E10" i="1" s="1"/>
  <c r="F15" i="1"/>
  <c r="G15" i="1"/>
  <c r="C15" i="1"/>
  <c r="C10" i="1" s="1"/>
  <c r="D11" i="1"/>
  <c r="F11" i="1"/>
  <c r="F10" i="1" s="1"/>
  <c r="G11" i="1"/>
  <c r="G10" i="1" s="1"/>
  <c r="H11" i="1"/>
  <c r="H10" i="1" s="1"/>
  <c r="I11" i="1"/>
  <c r="I10" i="1" s="1"/>
  <c r="E5" i="1"/>
  <c r="F5" i="1"/>
  <c r="G5" i="1"/>
  <c r="H5" i="1"/>
  <c r="I5" i="1"/>
  <c r="C129" i="1"/>
  <c r="C125" i="1"/>
  <c r="C121" i="1"/>
  <c r="C111" i="1"/>
  <c r="C107" i="1"/>
  <c r="C103" i="1"/>
  <c r="C99" i="1"/>
  <c r="C95" i="1"/>
  <c r="C91" i="1"/>
  <c r="C87" i="1"/>
  <c r="C81" i="1"/>
  <c r="D10" i="1" l="1"/>
  <c r="I9" i="1"/>
  <c r="C86" i="1"/>
  <c r="H9" i="1"/>
  <c r="D9" i="1"/>
  <c r="C65" i="1"/>
  <c r="C61" i="1"/>
  <c r="C57" i="1"/>
  <c r="C53" i="1"/>
  <c r="C49" i="1"/>
  <c r="C48" i="1" l="1"/>
</calcChain>
</file>

<file path=xl/sharedStrings.xml><?xml version="1.0" encoding="utf-8"?>
<sst xmlns="http://schemas.openxmlformats.org/spreadsheetml/2006/main" count="461" uniqueCount="157">
  <si>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</si>
  <si>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</si>
  <si>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</si>
  <si>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</si>
  <si>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</si>
  <si>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приемки-передачи и другим документам)</t>
  </si>
  <si>
    <t>Освоено (кассовое исполнение) нарастающим итогом за год</t>
  </si>
  <si>
    <t>Примечание &lt;*&gt;</t>
  </si>
  <si>
    <t>Всего по муниципальной программе</t>
  </si>
  <si>
    <t>Всего</t>
  </si>
  <si>
    <t>федеральный бюджет</t>
  </si>
  <si>
    <t>краевой бюджет</t>
  </si>
  <si>
    <t>местный бюджет</t>
  </si>
  <si>
    <t>N п/п</t>
  </si>
  <si>
    <t>Наименование целевых показателей</t>
  </si>
  <si>
    <t>Единица измерения</t>
  </si>
  <si>
    <t>Значение показателя, предусмотренное программой на текущий год</t>
  </si>
  <si>
    <t>Фактическое значение показателя за отчетный период текущего года</t>
  </si>
  <si>
    <t>Причины недостижения целевых показателей</t>
  </si>
  <si>
    <t>Фактически профинансировано (кассовое исполнение) нарастающим итогом за год</t>
  </si>
  <si>
    <t>в том числе в разрезе мероприятий программы:</t>
  </si>
  <si>
    <t>Исполнитель:</t>
  </si>
  <si>
    <t>На 01.01.2016 года</t>
  </si>
  <si>
    <t>На 31.12.2016 года</t>
  </si>
  <si>
    <t>Степень достижения целевого показателя (%)</t>
  </si>
  <si>
    <t>Количество мероприятий предусмотренных программой</t>
  </si>
  <si>
    <t>Количество мероприятий программы</t>
  </si>
  <si>
    <t>Фактическое значение выполненных мероприятий по программе</t>
  </si>
  <si>
    <t>Степень реализации мероприятий программы (%)</t>
  </si>
  <si>
    <t>Причины невыполнения программных мероприятий</t>
  </si>
  <si>
    <t>тел. 644-009</t>
  </si>
  <si>
    <t>Феоктистова Е.В.</t>
  </si>
  <si>
    <t>Выполнены ПИР</t>
  </si>
  <si>
    <t>Строительство Набережной им. Адмирала Серебрякова. 4-я очередь г.Новороссийск</t>
  </si>
  <si>
    <t xml:space="preserve">Строительство быстровозводимого пожарного депо V типа на 2 пожарных автомобиля для муниципального бюджетного учреждения "Пожарная охрана г.Новороссийска по адресу: г.Новороссийск, ст. Раевская, ул.Пушкина </t>
  </si>
  <si>
    <t>644-009</t>
  </si>
  <si>
    <t>м3</t>
  </si>
  <si>
    <t>п.м.</t>
  </si>
  <si>
    <t>шт</t>
  </si>
  <si>
    <t>С сентября 2016 года возобновлены работы. Срок выполнения- до 4кв.2019 г.</t>
  </si>
  <si>
    <t>комплекс</t>
  </si>
  <si>
    <t>шт.</t>
  </si>
  <si>
    <t>м</t>
  </si>
  <si>
    <t>ВОДОСНАБЖЕНИЕ</t>
  </si>
  <si>
    <t>ИНЖЕНЕРНАЯ ИНФРАСТРУКТУРА</t>
  </si>
  <si>
    <t>ДОРОЖНОЕ ХОЗЯЙСТВО</t>
  </si>
  <si>
    <t>СОЦИАЛЬНАЯ СФЕРА</t>
  </si>
  <si>
    <t>Обязательства по объектам прошлых лет</t>
  </si>
  <si>
    <t>Кредиторская задолженность по объектам прошлых лет(объекты не учтенные в ГАИП)</t>
  </si>
  <si>
    <t>На 01.01.2017 года</t>
  </si>
  <si>
    <t xml:space="preserve">Капитальный ремонт водопроводных сетей в г.Новороссийске Зона 17. Капитальный ремонт водовода по ул.Запорожской от ул.С.Стальского до ул.Запорожской. Дополнительные работы </t>
  </si>
  <si>
    <t>Капитальный ремонт водовода Ду 500 мм по Мысхакскому шоссе от точки врезки, переложенной трубы Д-630мм до ул. Прохорова через ул. Физкультурную. Дополнительные работы</t>
  </si>
  <si>
    <t xml:space="preserve">Выполнение ПИР по объекту: "Канализационная насосная станция в районе ул.Коммунальная в с.Гайдук и коллектор от нее до очистных сооружений с.Гайдук в г.Новороссийске" </t>
  </si>
  <si>
    <t>Выполнение проектно-изыскательских работ по объекту: "Реконструкция Неберджаевского водохранилища в г. Новороссийске (2 этап)"</t>
  </si>
  <si>
    <t>Выполнение проектно-изыскательских работ по объекту: "Комплексное развитие системы водоснабжения зон № 23, 32 в г.Новороссийске. Водовод 2 Ду 500 от резервуара чистой воды на отм. 215 до водопроводной насосной станции "Вербовая Балка" (корректировка)</t>
  </si>
  <si>
    <t>Строительство объекта: "Устройство дополнительного паводкового водосброса на Неберджаевском водохранилище, расположенном в границах г. Новороссийска, Краснодарского края"</t>
  </si>
  <si>
    <t xml:space="preserve">Строительство объекта: "Газоснабжение Юго-Западной части с. Гайдук (КФК "Молоко") г.Новороссийска </t>
  </si>
  <si>
    <t xml:space="preserve">Строительство объекта: "Газоснабжение индивидуальной  жилой застройки района "Золотой рыбки", ограниченной территорией с.Цемдолина и с.Борисовка г.Новороссийска" </t>
  </si>
  <si>
    <t>Выполнение проектно-изыскательских работ по объекту: "Газоснабжение жилого района "Птичка" в с.Абрау-Дюрсо г.Новороссийска"</t>
  </si>
  <si>
    <t>Выполнение проектно-изыскательских работ по объекту:  "Распределительный газопровод жилого района ул. Осоавиахима от ул. Владивостокской до ул. Лавандной (пер.Дачный, ул.Дачная, ул. 1-я Дачная, пер.Советов, ул.Вишневая, пер. Безымянный, ул.Баграмяна) в г.Новороссийске"</t>
  </si>
  <si>
    <t>Обход 13-го жилого микрорайона г.Новороссийска.Строительство</t>
  </si>
  <si>
    <t>Капитальный ремонт подпорной стенки по ул.Куникова на территории автохозяйства управления здравоохранения</t>
  </si>
  <si>
    <t>Берегоукрепление Набережной им. Адмирала Серебрякова от ул. Снайпера Рубахо до яхт-клуба водноспортивного центра ПАО "Новошип" (публичное акционерное общество) и на участке выхода к морю ул.Черняховского в г. Новороссийске (ПИР)</t>
  </si>
  <si>
    <t xml:space="preserve">Корректировка проекта по объекту: "Строительство Набережной им. Адмирала Серебрякова (4-я очередь) г.Новороссийск" </t>
  </si>
  <si>
    <t>Выполнение проектно-изыскательских работ по объекту: ""Городское кладбище в районе с. Борисовка в г. Новороссийске. Корректировка"</t>
  </si>
  <si>
    <t xml:space="preserve">Строительство объекта: "Распределительные газопроводы в районе, ограниченном улицами Октябрьская, Рубина, Сокольского, Вагоноремонтная, Садовая,Фисанова в г. Новороссийске. Установка ШРП.(2 этап)"  </t>
  </si>
  <si>
    <t>Строительство объекта: "Общеобразовательная школа на 1100 мест по ул. Видова в 13 мкр. г.Новороссийск. 2 этап. Корректировка" .Вынос сетей</t>
  </si>
  <si>
    <t>Строительство объекта: "Дворец олимпийских видов спорта "Черноморский" в г. Новороссийске. Корректировка"</t>
  </si>
  <si>
    <t xml:space="preserve">Строительство объекта: "Общеобразовательная школа на 1100 мест по ул. Видова в 13 мкр. г.Новороссийск. 2 этап. Корректировка" </t>
  </si>
  <si>
    <t>Строительство объекта: "Многофункциональная спортивно-игровая площадка с зоной уличных тренажеров и воркаута в г.Новороссийск по пр. Ленина,97</t>
  </si>
  <si>
    <t xml:space="preserve">Строительство объекта: "Устройство Скейт-парка в районе ДТДМ им. Сипягина" </t>
  </si>
  <si>
    <t xml:space="preserve">Строительство объекта: "Комбинированный паркур воркаут парк" </t>
  </si>
  <si>
    <t>Строительство объекта: "Детский сад на 280 мест в 13-ом микрорайоне г.Новороссийск. Консервация объекта"</t>
  </si>
  <si>
    <t>Муниципальное дошкольное учреждение на 230 мест по адресу: г.Новороссийск,  ст.Раевская, ул. Садовая, 66а  (пуско-наладочные работы системы отопления, ИТП)</t>
  </si>
  <si>
    <t>Муниципальное дошкольное учреждение на 160 мест по адресу: г.Новороссийск,  с.Глебовское, ул. Чехова, 17 (пуско-наладочные работы системы отопления, ИТП, установка комплекта телеметрии в котельной)</t>
  </si>
  <si>
    <t>Реконструкция МБОУ СОШ №23 по адресу: г.Новороссийск, с. Гайдук, ул. Мира,47, с увеличением вместимости и выделением блока начального образования на 400 мест (I этап. Блок начального образования на 400 мест). Вынос сетей</t>
  </si>
  <si>
    <t>Реконструкция МБОУ СОШ №23 по адресу: г.Новороссийск, с. Гайдук, ул. Мира,47, с увеличением вместимости и выделением блока начального образования на 400 мест (I этап. Блок начального образования на 400 мест). Подключение к сетям газоснабжения</t>
  </si>
  <si>
    <t>Реконструкция МБУ"ДК"Кубань" села Цемдолина</t>
  </si>
  <si>
    <t>Выполнение проектно-изыскательских работ по объекту: "Малобюджетные спортивные комплексы п.Верхнебаканский, с.Гайдук"</t>
  </si>
  <si>
    <t>Выполнение проектно-изыскательских работ по объекту: "Реконструкция МБОУ СОШ №23 по адресу: г.Новороссийск, с. Гайдук, ул. Мира,47, с увеличением вместимости и выделением блока начального образования на 400 мест (II этап. Блок начального образования на 400 мест)"</t>
  </si>
  <si>
    <t>Выполнение проектно-изыскательских работ по объекту: "Общеобразовательная школа на 1100 мест по ул. Видова в 13 мкр. г.Новороссийск. 2 этап. Корректировка" .Вынос сетей</t>
  </si>
  <si>
    <t>Прочие расходы, сопутствующие выполнению работ по объектам (согласование проектов, экспертизы, врезки, техпаспорта)</t>
  </si>
  <si>
    <t>Обязательства по объектам  прошлых лет**</t>
  </si>
  <si>
    <t>тыс.руб.</t>
  </si>
  <si>
    <t>п.м</t>
  </si>
  <si>
    <t>%</t>
  </si>
  <si>
    <t>электроснабжение</t>
  </si>
  <si>
    <t>водоснабжение</t>
  </si>
  <si>
    <t>водоотведение</t>
  </si>
  <si>
    <t>газопровод</t>
  </si>
  <si>
    <t>Реконструкция МБУ"ДК"Кубань" села Цемдолина, в т.ч:</t>
  </si>
  <si>
    <t>Реконструкция МБОУ СОШ №23 по адресу: г.Новороссийск, с. Гайдук, ул. Мира,47, с увеличением вместимости и выделением блока начального образования на 400 мест (I этап. Блок начального образования на 400 мест). Вынос сетей, в т.ч:</t>
  </si>
  <si>
    <t>водопровод</t>
  </si>
  <si>
    <t>кабельная линия</t>
  </si>
  <si>
    <t>Строительство объекта: "Общеобразовательная школа на 1100 мест по ул. Видова в 13 мкр. г.Новороссийск. 2 этап. Корректировка" .Вынос сетей, в т.ч:</t>
  </si>
  <si>
    <t>канализация</t>
  </si>
  <si>
    <t>Строительство объекта: "Газоснабжение индивидуальной  жилой застройки района "Золотой рыбки", ограниченной территорией с.Цемдолина и с.Борисовка г.Новороссийска"</t>
  </si>
  <si>
    <t>Проведение согласований, экспертиз,обследований для дальнейшего проведения работ.</t>
  </si>
  <si>
    <t>Погашение кредиторской задолженности</t>
  </si>
  <si>
    <t>Новый объект</t>
  </si>
  <si>
    <t>Документы переданы для размещения в управление муниципального заказа.</t>
  </si>
  <si>
    <t>Выполнено устройство площадки</t>
  </si>
  <si>
    <t>Выполнено  800 п.м.  газопровода низкого давления, 200 п.м. газопровода среднего давления.</t>
  </si>
  <si>
    <t>Корректировка проекта</t>
  </si>
  <si>
    <t>Выполнено устройство ограждения площадки</t>
  </si>
  <si>
    <t>ед</t>
  </si>
  <si>
    <t>Выполнены ПИР по выносу сетей водопровода и двух кабельных линий 6 кВ.</t>
  </si>
  <si>
    <t>И.о. руководителя МКУ "Управление строительства"</t>
  </si>
  <si>
    <t xml:space="preserve">И.о. руководителя МКУ "Управление строительства"                                                                                                                                 </t>
  </si>
  <si>
    <t>Н.А. Стожаров</t>
  </si>
  <si>
    <t>И.о. руководителя МКУ "Управление строительства"                                                                                                                      Н.А. Стожаров</t>
  </si>
  <si>
    <t>Объект финансированием не подтвержден</t>
  </si>
  <si>
    <t>Выполнение проектно-изыскательских работ по объекту:  "Распределительный газопровод жилого района ул. Осоавиахима от ул. Владивостокской до ул. Лавандовой (пер.Дачный, ул.Дачная, ул. 1-я Дачная, пер.Советов, ул.Вишневая, пер. Безымянный, ул.Баграмяна) в г.Новороссийске"</t>
  </si>
  <si>
    <t>Выполнены ПИР. Сметы на окончание строительства прошли проверку в ценообразовании</t>
  </si>
  <si>
    <t xml:space="preserve">В настоящее время выполнены строительно-монтажные работы по консервации объекта . В рамках данных работ выполнены обваловка существующего котлована, а также ограждение строительной площадки для безопасности жителей. Данный объект планируется к вступлению в краевую программу «Жилище» в 2018 году, все необходимые документы переданы в Департамент Строительства Краснодарского края, рассмотрение в октябре 2017.Строительно-монтажные работы планируются выполнить 2018 году. </t>
  </si>
  <si>
    <t xml:space="preserve">ОТЧЕТ О ВЫПОЛНЕНИИ МЕРОПРИЯТИЙ  МУНИЦИПАЛЬНОЙ ПРОГРАММЫ : " СТРОИТЕЛЬСТВО, РЕКОНСТРУКЦИЯ И КАПИТАЛЬНЫЙ РЕМОНТ ОБЪЕКТОВ ИНЖЕНЕРНОЙ ИНФРАСТРУКТУРЫ, СОЦИАЛЬНОЙ СФЕРЫ В МУНИЦИПАЛЬНОМ ОБРАЗОВАНИИ ГОРОД НОВОРОССИЙСК" ЗА 6 месяцев 2017 года </t>
  </si>
  <si>
    <t>ОТЧЕТ О ДОСТИЖЕНИИ ЦЕЛЕВЫХ ПОКАЗАТЕЛЕЙ МУНИЦИПАЛЬНОЙ ПРОГРАММЫ: " СТРОИТЕЛЬСТВО, РЕКОНСТРУКЦИЯ И КАПИТАЛЬНЫЙ РЕМОНТ ОБЪЕКТОВ ИНЖЕНЕРНОЙ ИНФРАСТРУКТУРЫ, СОЦИАЛЬНОЙ СФЕРЫ В МУНИЦИПАЛЬНОМ ОБРАЗОВАНИИ ГОРОД НОВОРОССИЙСК" ЗА 6 месяцев 2017 года</t>
  </si>
  <si>
    <t xml:space="preserve">ОТЧЕТ
ОБ ИСПОЛНЕНИИ ФИНАНСИРОВАНИЯ МУНИЦИПАЛЬНОЙ
ПРОГРАММЫ: "СТРОИТЕЛЬСТВО, РЕКОНСТРУКЦИЯ И КАПИТАЛЬНЫЙ РЕМОНТ ОБЪЕКТОВ ИНЖЕНЕРНОЙ ИНФРАСТРУКТУРЫ, СОЦИАЛЬНОЙ СФЕРЫ В МУНИЦИПАЛЬНОМ ОБРАЗОВАНИИ ГОРОД НОВОРОССИЙСК"
МКУ " УПРАВЛЕНИЕ СТРОИТЕЛЬСТВА"
ПО СОСТОЯНИЮ НА  30.06.2017
</t>
  </si>
  <si>
    <t>Канализационная сеть по пер.Приморскому и по ул. Шота Руставели от пер. Приморского до ул.Запорожская. Строительство</t>
  </si>
  <si>
    <t>Канализационная сеть по ул.Физкультурной от ул.Прохорова до ул.Таганрогской. Строительство</t>
  </si>
  <si>
    <t>Обследование сетей водоснабжения г.Новороссийск</t>
  </si>
  <si>
    <t>Выполнение проектно-изыскательских работ по объекту: "Реконструкция Неберджаевского водохранилища в г. Новороссийске "</t>
  </si>
  <si>
    <t>Выполнение проектно-изыскательских работ по объекту: "Теплоснабжение жилого района по ул.Парк Б в г.Новороссийске. Блочно-модульная котельная и сети к ней"</t>
  </si>
  <si>
    <t>Обеспечение инженерной инфраструктуры земельных участков под строительство малоэтажных жилых застроек. Корректировка двух проектов.</t>
  </si>
  <si>
    <t>Диспетчеризация котельной к детскому саду на 230 мест в ст.Раевская</t>
  </si>
  <si>
    <t>Выполнение проектно-изыскательских работ по объекту: "Малобюджетный спортивный комплекс по адресу: Краснодарский край, г.Новороссийск, п.Гайдук</t>
  </si>
  <si>
    <t xml:space="preserve">Выполнение проектно-изыскательских работ по объекту: "Пожарное депо п. Абрау-Дюрсо" </t>
  </si>
  <si>
    <t>На 30.06.2017 года</t>
  </si>
  <si>
    <t>Выполнение проектно-изыскательских работ по объекту: "Малобюджетный спортивный комплекс по адресу: Краснодарский край, г.Новороссийск, п.Верхнебаканский, ул.Титан. 2 этап"</t>
  </si>
  <si>
    <t>Выполнено устройство канализации протяженностью 60м., экономия в оптим. Подготовка постановления главы для передачи в УИЗО.</t>
  </si>
  <si>
    <t>Работы выполнены 10 м., Подготовка постановления главы для передачи в УИЗО</t>
  </si>
  <si>
    <t>Построена канализационная сеть протяженностью 60 м. Подготовка постановления главы для передачи в УИЗО</t>
  </si>
  <si>
    <t>Работы выполнены 90м. Подготовка постановления главы для передачи в УИЗО.</t>
  </si>
  <si>
    <t>ПСД готова. Подготовка заявки к государственной экологической экспертизе.</t>
  </si>
  <si>
    <t>Ведется проектирование. Срок выполнения до 20.11.2017г</t>
  </si>
  <si>
    <t>Выставлен на торги. Объект переходящий на 2018г.</t>
  </si>
  <si>
    <t>Работы ведутся</t>
  </si>
  <si>
    <t xml:space="preserve">Проектирование. Исправляются ошибки в проекте планировки и межевания. </t>
  </si>
  <si>
    <t>Заключен муниципальный контракт</t>
  </si>
  <si>
    <t>Готовится пакет документов на размещение аукциона.</t>
  </si>
  <si>
    <t xml:space="preserve">Выполнено </t>
  </si>
  <si>
    <t>Проект готовится на повторную экологическую экспертизу.</t>
  </si>
  <si>
    <t>Ведутся работы по корректировке проекта</t>
  </si>
  <si>
    <t>Блок №2: Усиление существующей стены из ФБС(торкрет)-315 м2; Лестница входа Лв-4 - 36,12 м3. Блок № 3,5: дождевая канализация К3-98,6м3. Блок №4: Приямки ПР1(2 шт) - 1,73м3; Монтаж сэндвич панелей - 2282м2; Нанесение огнезащитного состава на металлоконструкции - 9 671м3.</t>
  </si>
  <si>
    <t>Объект на аукционе. Ориентировочный срок заключения контракта - 12.07.2017г.</t>
  </si>
  <si>
    <t>Вынос кабеля - определен подрядчик ООО "Апекс" . Ведется закупка материалов. Канализация - на аукционе. Ориентировочный срок заключения контракта - 01.08.2017г.</t>
  </si>
  <si>
    <t>Проект прошел экспертизу. Для начала СМР требуется краевое софинансирование.</t>
  </si>
  <si>
    <t>Работы выполнены, ведутся работы по согласованию документации с Ростехнадзором.</t>
  </si>
  <si>
    <t>Объект внесен в план - графике закупок.</t>
  </si>
  <si>
    <t>Работы выполнены, ведутся работы по согласованию документации с Ростехнадзором. По телеметрии - монтаж завершен, ведется сдача в АО "АТЭК".</t>
  </si>
  <si>
    <t xml:space="preserve">Выполнена подготовка территории к СМР - 20 313 м3; Конструктивные решения ниже отм. 0,000м3 - 2 049м3; </t>
  </si>
  <si>
    <t>Ведутся работы</t>
  </si>
  <si>
    <t>Проект на гос.экспертизе. (60 дней после оплаты)</t>
  </si>
  <si>
    <t>Новый объект. Будет выполняться после получения положительного заключения по такому же объекту в п. В.Баканский.</t>
  </si>
  <si>
    <t>ПСД готова.</t>
  </si>
  <si>
    <t>Новый объект. Осуществляется сбор исходных данных для проектирования.</t>
  </si>
  <si>
    <t>Выполнен вынос водопроводных сетей в объеме 275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</si>
</sst>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/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view="pageBreakPreview" zoomScale="80" zoomScaleNormal="90" zoomScaleSheetLayoutView="80" workbookViewId="0">
      <pane ySplit="3" topLeftCell="A49" activePane="bottomLeft" state="frozen"/>
      <selection pane="bottomLeft" activeCell="C116" sqref="C116"/>
    </sheetView>
  </sheetViews>
  <sheetFormatPr defaultRowHeight="15" x14ac:dyDescent="0.25"/>
  <cols>
    <col min="1" max="1" width="56.85546875" bestFit="1" customWidth="1"/>
    <col min="2" max="2" width="15.28515625" customWidth="1"/>
    <col min="3" max="3" width="17.140625" customWidth="1"/>
    <col min="4" max="4" width="15" customWidth="1"/>
    <col min="5" max="5" width="14.140625" customWidth="1"/>
    <col min="6" max="6" width="16.28515625" style="55" customWidth="1"/>
    <col min="7" max="7" width="15" style="55" customWidth="1"/>
    <col min="8" max="8" width="16.42578125" hidden="1" customWidth="1"/>
    <col min="9" max="9" width="15.5703125" customWidth="1"/>
    <col min="10" max="10" width="33.140625" customWidth="1"/>
  </cols>
  <sheetData>
    <row r="1" spans="1:10" ht="129.75" customHeight="1" x14ac:dyDescent="0.25">
      <c r="B1" s="66" t="s">
        <v>117</v>
      </c>
      <c r="C1" s="67"/>
      <c r="D1" s="67"/>
      <c r="E1" s="67"/>
      <c r="F1" s="67"/>
      <c r="G1" s="67"/>
    </row>
    <row r="3" spans="1:10" ht="125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2" t="s">
        <v>5</v>
      </c>
      <c r="G3" s="42" t="s">
        <v>19</v>
      </c>
      <c r="H3" s="1" t="s">
        <v>6</v>
      </c>
      <c r="I3" s="1" t="s">
        <v>3</v>
      </c>
      <c r="J3" s="2" t="s">
        <v>7</v>
      </c>
    </row>
    <row r="4" spans="1:10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42">
        <v>6</v>
      </c>
      <c r="G4" s="42">
        <v>7</v>
      </c>
      <c r="H4" s="1">
        <v>8</v>
      </c>
      <c r="I4" s="1">
        <v>8</v>
      </c>
      <c r="J4" s="1">
        <v>9</v>
      </c>
    </row>
    <row r="5" spans="1:10" s="5" customFormat="1" x14ac:dyDescent="0.25">
      <c r="A5" s="68" t="s">
        <v>8</v>
      </c>
      <c r="B5" s="4" t="s">
        <v>9</v>
      </c>
      <c r="C5" s="12">
        <f>SUM(C6:C8)</f>
        <v>615812</v>
      </c>
      <c r="D5" s="12">
        <f>SUM(D6:D8)</f>
        <v>63653</v>
      </c>
      <c r="E5" s="12">
        <f t="shared" ref="E5:I5" si="0">SUM(E6:E8)</f>
        <v>615812</v>
      </c>
      <c r="F5" s="51">
        <f t="shared" si="0"/>
        <v>83494</v>
      </c>
      <c r="G5" s="51">
        <f t="shared" si="0"/>
        <v>76542</v>
      </c>
      <c r="H5" s="12">
        <f t="shared" si="0"/>
        <v>0</v>
      </c>
      <c r="I5" s="12">
        <f t="shared" si="0"/>
        <v>46882</v>
      </c>
      <c r="J5" s="4"/>
    </row>
    <row r="6" spans="1:10" s="5" customFormat="1" ht="39" customHeight="1" x14ac:dyDescent="0.25">
      <c r="A6" s="68"/>
      <c r="B6" s="4" t="s">
        <v>10</v>
      </c>
      <c r="C6" s="12">
        <v>0</v>
      </c>
      <c r="D6" s="12">
        <v>0</v>
      </c>
      <c r="E6" s="12">
        <v>0</v>
      </c>
      <c r="F6" s="51">
        <v>0</v>
      </c>
      <c r="G6" s="51">
        <v>0</v>
      </c>
      <c r="H6" s="12"/>
      <c r="I6" s="12">
        <v>0</v>
      </c>
      <c r="J6" s="4"/>
    </row>
    <row r="7" spans="1:10" s="5" customFormat="1" ht="26.25" customHeight="1" x14ac:dyDescent="0.25">
      <c r="A7" s="68"/>
      <c r="B7" s="4" t="s">
        <v>11</v>
      </c>
      <c r="C7" s="12">
        <v>267060</v>
      </c>
      <c r="D7" s="12">
        <v>0</v>
      </c>
      <c r="E7" s="12">
        <v>267060</v>
      </c>
      <c r="F7" s="51">
        <v>0</v>
      </c>
      <c r="G7" s="51">
        <v>0</v>
      </c>
      <c r="H7" s="12"/>
      <c r="I7" s="12">
        <v>0</v>
      </c>
      <c r="J7" s="4"/>
    </row>
    <row r="8" spans="1:10" s="5" customFormat="1" ht="25.5" x14ac:dyDescent="0.25">
      <c r="A8" s="68"/>
      <c r="B8" s="4" t="s">
        <v>12</v>
      </c>
      <c r="C8" s="12">
        <v>348752</v>
      </c>
      <c r="D8" s="12">
        <v>63653</v>
      </c>
      <c r="E8" s="12">
        <v>348752</v>
      </c>
      <c r="F8" s="51">
        <v>83494</v>
      </c>
      <c r="G8" s="51">
        <v>76542</v>
      </c>
      <c r="H8" s="12"/>
      <c r="I8" s="12">
        <v>46882</v>
      </c>
      <c r="J8" s="4"/>
    </row>
    <row r="9" spans="1:10" s="5" customFormat="1" x14ac:dyDescent="0.25">
      <c r="A9" s="4" t="s">
        <v>20</v>
      </c>
      <c r="B9" s="4"/>
      <c r="C9" s="12"/>
      <c r="D9" s="12">
        <f>D198+D11+D15+D19+D49+D53+D57+D61+D65+D69+G6+D91+D95+D99+D103+D107+D111+D117+D121+D125+D129+D133+D137+D141+D145+D149+D157+D161+D165</f>
        <v>0</v>
      </c>
      <c r="E9" s="12"/>
      <c r="F9" s="51"/>
      <c r="G9" s="51"/>
      <c r="H9" s="12" t="e">
        <f>H11+H15+H19+H49+H53+H57+H61+H65+H69+#REF!+#REF!+#REF!+#REF!+#REF!+#REF!+#REF!+#REF!+#REF!+#REF!+#REF!+H81+H87+H91+H95+H99+H103+H107+H111+#REF!+#REF!+#REF!+#REF!+#REF!+H117+H121+H125+H129+H133+H137+H141+H145+H149+H157+H161+H165+H198</f>
        <v>#REF!</v>
      </c>
      <c r="I9" s="12">
        <f>I11+I15+I19+I49+I53+I57+I61+I65+I69+I81+I87+I91+I95+I99+I103+I107+I111+I117+I121+I125+I129+I133+I137+I141+I145+I149+I157+I161+I165+I198</f>
        <v>0</v>
      </c>
      <c r="J9" s="4"/>
    </row>
    <row r="10" spans="1:10" s="5" customFormat="1" x14ac:dyDescent="0.25">
      <c r="A10" s="34" t="s">
        <v>43</v>
      </c>
      <c r="B10" s="34"/>
      <c r="C10" s="12">
        <f>C11+C15+C19+C23+C27+C31+C35+C39+C43+C47</f>
        <v>15896</v>
      </c>
      <c r="D10" s="12">
        <f t="shared" ref="D10:I10" si="1">D11+D15+D19+D23+D27+D31+D35+D39+D43+D47</f>
        <v>4725</v>
      </c>
      <c r="E10" s="12">
        <f t="shared" si="1"/>
        <v>15896</v>
      </c>
      <c r="F10" s="12">
        <f t="shared" si="1"/>
        <v>8110</v>
      </c>
      <c r="G10" s="12">
        <f t="shared" si="1"/>
        <v>6205</v>
      </c>
      <c r="H10" s="12">
        <f t="shared" si="1"/>
        <v>0</v>
      </c>
      <c r="I10" s="12">
        <f t="shared" si="1"/>
        <v>4725</v>
      </c>
      <c r="J10" s="36"/>
    </row>
    <row r="11" spans="1:10" ht="23.25" customHeight="1" x14ac:dyDescent="0.25">
      <c r="A11" s="62" t="s">
        <v>118</v>
      </c>
      <c r="B11" s="3" t="s">
        <v>9</v>
      </c>
      <c r="C11" s="13">
        <f>SUM(C12:C14)</f>
        <v>835</v>
      </c>
      <c r="D11" s="14">
        <f t="shared" ref="D11:I11" si="2">SUM(D12:D14)</f>
        <v>0</v>
      </c>
      <c r="E11" s="13">
        <f t="shared" si="2"/>
        <v>835</v>
      </c>
      <c r="F11" s="53">
        <f t="shared" si="2"/>
        <v>795</v>
      </c>
      <c r="G11" s="53">
        <f t="shared" si="2"/>
        <v>554</v>
      </c>
      <c r="H11" s="13">
        <f t="shared" si="2"/>
        <v>0</v>
      </c>
      <c r="I11" s="13">
        <f t="shared" si="2"/>
        <v>0</v>
      </c>
      <c r="J11" s="63" t="s">
        <v>129</v>
      </c>
    </row>
    <row r="12" spans="1:10" ht="23.25" customHeight="1" x14ac:dyDescent="0.25">
      <c r="A12" s="62"/>
      <c r="B12" s="3" t="s">
        <v>10</v>
      </c>
      <c r="C12" s="13">
        <v>0</v>
      </c>
      <c r="D12" s="14">
        <v>0</v>
      </c>
      <c r="E12" s="13">
        <v>0</v>
      </c>
      <c r="F12" s="53">
        <v>0</v>
      </c>
      <c r="G12" s="53">
        <v>0</v>
      </c>
      <c r="H12" s="13"/>
      <c r="I12" s="13">
        <v>0</v>
      </c>
      <c r="J12" s="64"/>
    </row>
    <row r="13" spans="1:10" ht="23.25" customHeight="1" x14ac:dyDescent="0.25">
      <c r="A13" s="62"/>
      <c r="B13" s="3" t="s">
        <v>11</v>
      </c>
      <c r="C13" s="13">
        <v>0</v>
      </c>
      <c r="D13" s="14">
        <v>0</v>
      </c>
      <c r="E13" s="13">
        <v>0</v>
      </c>
      <c r="F13" s="53">
        <v>0</v>
      </c>
      <c r="G13" s="53">
        <v>0</v>
      </c>
      <c r="H13" s="13"/>
      <c r="I13" s="13">
        <v>0</v>
      </c>
      <c r="J13" s="64"/>
    </row>
    <row r="14" spans="1:10" ht="23.25" customHeight="1" x14ac:dyDescent="0.25">
      <c r="A14" s="62"/>
      <c r="B14" s="3" t="s">
        <v>12</v>
      </c>
      <c r="C14" s="13">
        <f>761+74</f>
        <v>835</v>
      </c>
      <c r="D14" s="14">
        <v>0</v>
      </c>
      <c r="E14" s="13">
        <f>761+74</f>
        <v>835</v>
      </c>
      <c r="F14" s="53">
        <v>795</v>
      </c>
      <c r="G14" s="53">
        <v>554</v>
      </c>
      <c r="H14" s="13"/>
      <c r="I14" s="13">
        <v>0</v>
      </c>
      <c r="J14" s="65"/>
    </row>
    <row r="15" spans="1:10" ht="26.25" customHeight="1" x14ac:dyDescent="0.25">
      <c r="A15" s="62" t="s">
        <v>50</v>
      </c>
      <c r="B15" s="3" t="s">
        <v>9</v>
      </c>
      <c r="C15" s="13">
        <f>SUM(C16:C18)</f>
        <v>175</v>
      </c>
      <c r="D15" s="14">
        <f t="shared" ref="D15:G15" si="3">SUM(D16:D18)</f>
        <v>0</v>
      </c>
      <c r="E15" s="13">
        <f t="shared" si="3"/>
        <v>175</v>
      </c>
      <c r="F15" s="53">
        <f t="shared" si="3"/>
        <v>164</v>
      </c>
      <c r="G15" s="53">
        <f t="shared" si="3"/>
        <v>0</v>
      </c>
      <c r="H15" s="13"/>
      <c r="I15" s="13">
        <f t="shared" ref="I15" si="4">SUM(I16:I18)</f>
        <v>0</v>
      </c>
      <c r="J15" s="69" t="s">
        <v>130</v>
      </c>
    </row>
    <row r="16" spans="1:10" ht="26.25" customHeight="1" x14ac:dyDescent="0.25">
      <c r="A16" s="62"/>
      <c r="B16" s="3" t="s">
        <v>10</v>
      </c>
      <c r="C16" s="13">
        <v>0</v>
      </c>
      <c r="D16" s="14">
        <v>0</v>
      </c>
      <c r="E16" s="13">
        <v>0</v>
      </c>
      <c r="F16" s="53">
        <v>0</v>
      </c>
      <c r="G16" s="53">
        <v>0</v>
      </c>
      <c r="H16" s="13"/>
      <c r="I16" s="13">
        <v>0</v>
      </c>
      <c r="J16" s="70"/>
    </row>
    <row r="17" spans="1:10" ht="26.25" customHeight="1" x14ac:dyDescent="0.25">
      <c r="A17" s="62"/>
      <c r="B17" s="3" t="s">
        <v>11</v>
      </c>
      <c r="C17" s="13">
        <v>0</v>
      </c>
      <c r="D17" s="14">
        <v>0</v>
      </c>
      <c r="E17" s="13">
        <v>0</v>
      </c>
      <c r="F17" s="53">
        <v>0</v>
      </c>
      <c r="G17" s="53">
        <v>0</v>
      </c>
      <c r="H17" s="13"/>
      <c r="I17" s="13">
        <v>0</v>
      </c>
      <c r="J17" s="70"/>
    </row>
    <row r="18" spans="1:10" ht="26.25" customHeight="1" x14ac:dyDescent="0.25">
      <c r="A18" s="62"/>
      <c r="B18" s="3" t="s">
        <v>12</v>
      </c>
      <c r="C18" s="13">
        <v>175</v>
      </c>
      <c r="D18" s="14">
        <v>0</v>
      </c>
      <c r="E18" s="13">
        <v>175</v>
      </c>
      <c r="F18" s="53">
        <v>164</v>
      </c>
      <c r="G18" s="53">
        <v>0</v>
      </c>
      <c r="H18" s="13"/>
      <c r="I18" s="13">
        <v>0</v>
      </c>
      <c r="J18" s="71"/>
    </row>
    <row r="19" spans="1:10" ht="26.25" customHeight="1" x14ac:dyDescent="0.25">
      <c r="A19" s="62" t="s">
        <v>51</v>
      </c>
      <c r="B19" s="11" t="s">
        <v>9</v>
      </c>
      <c r="C19" s="13">
        <f>SUM(C20:C22)</f>
        <v>961</v>
      </c>
      <c r="D19" s="14">
        <f t="shared" ref="D19" si="5">SUM(D20:D22)</f>
        <v>0</v>
      </c>
      <c r="E19" s="13">
        <f t="shared" ref="E19" si="6">SUM(E20:E22)</f>
        <v>961</v>
      </c>
      <c r="F19" s="53">
        <f t="shared" ref="F19" si="7">SUM(F20:F22)</f>
        <v>772</v>
      </c>
      <c r="G19" s="53">
        <f t="shared" ref="G19" si="8">SUM(G20:G22)</f>
        <v>772</v>
      </c>
      <c r="H19" s="13"/>
      <c r="I19" s="13">
        <f>SUM(I20:I22)</f>
        <v>0</v>
      </c>
      <c r="J19" s="63" t="s">
        <v>131</v>
      </c>
    </row>
    <row r="20" spans="1:10" ht="26.25" customHeight="1" x14ac:dyDescent="0.25">
      <c r="A20" s="62"/>
      <c r="B20" s="11" t="s">
        <v>10</v>
      </c>
      <c r="C20" s="13">
        <v>0</v>
      </c>
      <c r="D20" s="14">
        <v>0</v>
      </c>
      <c r="E20" s="13">
        <v>0</v>
      </c>
      <c r="F20" s="53">
        <v>0</v>
      </c>
      <c r="G20" s="53">
        <v>0</v>
      </c>
      <c r="H20" s="13"/>
      <c r="I20" s="13">
        <v>0</v>
      </c>
      <c r="J20" s="64"/>
    </row>
    <row r="21" spans="1:10" ht="26.25" customHeight="1" x14ac:dyDescent="0.25">
      <c r="A21" s="62"/>
      <c r="B21" s="11" t="s">
        <v>11</v>
      </c>
      <c r="C21" s="13">
        <v>0</v>
      </c>
      <c r="D21" s="14">
        <v>0</v>
      </c>
      <c r="E21" s="13">
        <v>0</v>
      </c>
      <c r="F21" s="53">
        <v>0</v>
      </c>
      <c r="G21" s="53">
        <v>0</v>
      </c>
      <c r="H21" s="13"/>
      <c r="I21" s="13">
        <v>0</v>
      </c>
      <c r="J21" s="64"/>
    </row>
    <row r="22" spans="1:10" ht="26.25" customHeight="1" x14ac:dyDescent="0.25">
      <c r="A22" s="62"/>
      <c r="B22" s="11" t="s">
        <v>12</v>
      </c>
      <c r="C22" s="13">
        <v>961</v>
      </c>
      <c r="D22" s="14">
        <v>0</v>
      </c>
      <c r="E22" s="13">
        <v>961</v>
      </c>
      <c r="F22" s="53">
        <v>772</v>
      </c>
      <c r="G22" s="53">
        <v>772</v>
      </c>
      <c r="H22" s="13"/>
      <c r="I22" s="13">
        <v>0</v>
      </c>
      <c r="J22" s="65"/>
    </row>
    <row r="23" spans="1:10" ht="26.25" customHeight="1" x14ac:dyDescent="0.25">
      <c r="A23" s="62" t="s">
        <v>119</v>
      </c>
      <c r="B23" s="37" t="s">
        <v>9</v>
      </c>
      <c r="C23" s="13">
        <f>SUM(C24:C26)</f>
        <v>680</v>
      </c>
      <c r="D23" s="14">
        <f t="shared" ref="D23:G23" si="9">SUM(D24:D26)</f>
        <v>0</v>
      </c>
      <c r="E23" s="13">
        <f t="shared" si="9"/>
        <v>680</v>
      </c>
      <c r="F23" s="53">
        <f t="shared" si="9"/>
        <v>690</v>
      </c>
      <c r="G23" s="53">
        <f t="shared" si="9"/>
        <v>0</v>
      </c>
      <c r="H23" s="13"/>
      <c r="I23" s="13">
        <f t="shared" ref="I23" si="10">SUM(I24:I26)</f>
        <v>0</v>
      </c>
      <c r="J23" s="63" t="s">
        <v>132</v>
      </c>
    </row>
    <row r="24" spans="1:10" ht="26.25" customHeight="1" x14ac:dyDescent="0.25">
      <c r="A24" s="62"/>
      <c r="B24" s="56" t="s">
        <v>10</v>
      </c>
      <c r="C24" s="13">
        <v>0</v>
      </c>
      <c r="D24" s="14">
        <v>0</v>
      </c>
      <c r="E24" s="13">
        <v>0</v>
      </c>
      <c r="F24" s="53">
        <v>0</v>
      </c>
      <c r="G24" s="53">
        <v>0</v>
      </c>
      <c r="H24" s="13"/>
      <c r="I24" s="13">
        <v>0</v>
      </c>
      <c r="J24" s="64"/>
    </row>
    <row r="25" spans="1:10" ht="26.25" customHeight="1" x14ac:dyDescent="0.25">
      <c r="A25" s="62"/>
      <c r="B25" s="37" t="s">
        <v>11</v>
      </c>
      <c r="C25" s="13">
        <v>0</v>
      </c>
      <c r="D25" s="14">
        <v>0</v>
      </c>
      <c r="E25" s="13">
        <v>0</v>
      </c>
      <c r="F25" s="53">
        <v>0</v>
      </c>
      <c r="G25" s="53">
        <v>0</v>
      </c>
      <c r="H25" s="13"/>
      <c r="I25" s="13">
        <v>0</v>
      </c>
      <c r="J25" s="64"/>
    </row>
    <row r="26" spans="1:10" ht="26.25" customHeight="1" x14ac:dyDescent="0.25">
      <c r="A26" s="62"/>
      <c r="B26" s="37" t="s">
        <v>12</v>
      </c>
      <c r="C26" s="13">
        <v>680</v>
      </c>
      <c r="D26" s="14">
        <v>0</v>
      </c>
      <c r="E26" s="13">
        <v>680</v>
      </c>
      <c r="F26" s="53">
        <v>690</v>
      </c>
      <c r="G26" s="53">
        <v>0</v>
      </c>
      <c r="H26" s="13"/>
      <c r="I26" s="13">
        <v>0</v>
      </c>
      <c r="J26" s="65"/>
    </row>
    <row r="27" spans="1:10" ht="26.25" customHeight="1" x14ac:dyDescent="0.25">
      <c r="A27" s="62" t="s">
        <v>120</v>
      </c>
      <c r="B27" s="60" t="s">
        <v>9</v>
      </c>
      <c r="C27" s="13">
        <f>SUM(C28:C30)</f>
        <v>565</v>
      </c>
      <c r="D27" s="14">
        <f t="shared" ref="D27:G27" si="11">SUM(D28:D30)</f>
        <v>0</v>
      </c>
      <c r="E27" s="13">
        <f t="shared" si="11"/>
        <v>565</v>
      </c>
      <c r="F27" s="53">
        <f t="shared" si="11"/>
        <v>0</v>
      </c>
      <c r="G27" s="53">
        <f t="shared" si="11"/>
        <v>0</v>
      </c>
      <c r="H27" s="13"/>
      <c r="I27" s="13">
        <f t="shared" ref="I27" si="12">SUM(I28:I30)</f>
        <v>0</v>
      </c>
      <c r="J27" s="63" t="s">
        <v>99</v>
      </c>
    </row>
    <row r="28" spans="1:10" ht="26.25" customHeight="1" x14ac:dyDescent="0.25">
      <c r="A28" s="62"/>
      <c r="B28" s="60" t="s">
        <v>10</v>
      </c>
      <c r="C28" s="13">
        <v>0</v>
      </c>
      <c r="D28" s="14">
        <v>0</v>
      </c>
      <c r="E28" s="13">
        <v>0</v>
      </c>
      <c r="F28" s="53">
        <v>0</v>
      </c>
      <c r="G28" s="53">
        <v>0</v>
      </c>
      <c r="H28" s="13"/>
      <c r="I28" s="13">
        <v>0</v>
      </c>
      <c r="J28" s="64"/>
    </row>
    <row r="29" spans="1:10" ht="26.25" customHeight="1" x14ac:dyDescent="0.25">
      <c r="A29" s="62"/>
      <c r="B29" s="60" t="s">
        <v>11</v>
      </c>
      <c r="C29" s="13">
        <v>0</v>
      </c>
      <c r="D29" s="14">
        <v>0</v>
      </c>
      <c r="E29" s="13">
        <v>0</v>
      </c>
      <c r="F29" s="53">
        <v>0</v>
      </c>
      <c r="G29" s="53">
        <v>0</v>
      </c>
      <c r="H29" s="13"/>
      <c r="I29" s="13">
        <v>0</v>
      </c>
      <c r="J29" s="64"/>
    </row>
    <row r="30" spans="1:10" ht="26.25" customHeight="1" x14ac:dyDescent="0.25">
      <c r="A30" s="62"/>
      <c r="B30" s="60" t="s">
        <v>12</v>
      </c>
      <c r="C30" s="13">
        <v>565</v>
      </c>
      <c r="D30" s="14">
        <v>0</v>
      </c>
      <c r="E30" s="13">
        <v>565</v>
      </c>
      <c r="F30" s="53">
        <v>0</v>
      </c>
      <c r="G30" s="53">
        <v>0</v>
      </c>
      <c r="H30" s="13"/>
      <c r="I30" s="13">
        <v>0</v>
      </c>
      <c r="J30" s="65"/>
    </row>
    <row r="31" spans="1:10" ht="26.25" customHeight="1" x14ac:dyDescent="0.25">
      <c r="A31" s="62" t="s">
        <v>52</v>
      </c>
      <c r="B31" s="52" t="s">
        <v>9</v>
      </c>
      <c r="C31" s="13">
        <f>SUM(C32:C34)</f>
        <v>1801</v>
      </c>
      <c r="D31" s="14">
        <f t="shared" ref="D31:G31" si="13">SUM(D32:D34)</f>
        <v>0</v>
      </c>
      <c r="E31" s="13">
        <f t="shared" si="13"/>
        <v>1801</v>
      </c>
      <c r="F31" s="53">
        <f t="shared" si="13"/>
        <v>964</v>
      </c>
      <c r="G31" s="53">
        <f t="shared" si="13"/>
        <v>154</v>
      </c>
      <c r="H31" s="13"/>
      <c r="I31" s="13">
        <f t="shared" ref="I31" si="14">SUM(I32:I34)</f>
        <v>0</v>
      </c>
      <c r="J31" s="63" t="s">
        <v>133</v>
      </c>
    </row>
    <row r="32" spans="1:10" ht="26.25" customHeight="1" x14ac:dyDescent="0.25">
      <c r="A32" s="62"/>
      <c r="B32" s="52" t="s">
        <v>10</v>
      </c>
      <c r="C32" s="13">
        <v>0</v>
      </c>
      <c r="D32" s="14">
        <v>0</v>
      </c>
      <c r="E32" s="13">
        <v>0</v>
      </c>
      <c r="F32" s="53">
        <v>0</v>
      </c>
      <c r="G32" s="53">
        <v>0</v>
      </c>
      <c r="H32" s="13"/>
      <c r="I32" s="13">
        <v>0</v>
      </c>
      <c r="J32" s="64"/>
    </row>
    <row r="33" spans="1:10" ht="26.25" customHeight="1" x14ac:dyDescent="0.25">
      <c r="A33" s="62"/>
      <c r="B33" s="52" t="s">
        <v>11</v>
      </c>
      <c r="C33" s="13">
        <v>0</v>
      </c>
      <c r="D33" s="14">
        <v>0</v>
      </c>
      <c r="E33" s="13">
        <v>0</v>
      </c>
      <c r="F33" s="53">
        <v>0</v>
      </c>
      <c r="G33" s="53">
        <v>0</v>
      </c>
      <c r="H33" s="13"/>
      <c r="I33" s="13">
        <v>0</v>
      </c>
      <c r="J33" s="64"/>
    </row>
    <row r="34" spans="1:10" ht="26.25" customHeight="1" x14ac:dyDescent="0.25">
      <c r="A34" s="62"/>
      <c r="B34" s="52" t="s">
        <v>12</v>
      </c>
      <c r="C34" s="13">
        <v>1801</v>
      </c>
      <c r="D34" s="14">
        <v>0</v>
      </c>
      <c r="E34" s="13">
        <v>1801</v>
      </c>
      <c r="F34" s="53">
        <v>964</v>
      </c>
      <c r="G34" s="53">
        <v>154</v>
      </c>
      <c r="H34" s="13"/>
      <c r="I34" s="13">
        <v>0</v>
      </c>
      <c r="J34" s="65"/>
    </row>
    <row r="35" spans="1:10" ht="26.25" customHeight="1" x14ac:dyDescent="0.25">
      <c r="A35" s="62" t="s">
        <v>54</v>
      </c>
      <c r="B35" s="37" t="s">
        <v>9</v>
      </c>
      <c r="C35" s="13">
        <f>SUM(C36:C38)</f>
        <v>1010</v>
      </c>
      <c r="D35" s="14">
        <f t="shared" ref="D35:G35" si="15">SUM(D36:D38)</f>
        <v>0</v>
      </c>
      <c r="E35" s="13">
        <f t="shared" si="15"/>
        <v>1010</v>
      </c>
      <c r="F35" s="53">
        <f t="shared" si="15"/>
        <v>0</v>
      </c>
      <c r="G35" s="53">
        <f t="shared" si="15"/>
        <v>0</v>
      </c>
      <c r="H35" s="13"/>
      <c r="I35" s="13">
        <f t="shared" ref="I35" si="16">SUM(I36:I38)</f>
        <v>0</v>
      </c>
      <c r="J35" s="63" t="s">
        <v>134</v>
      </c>
    </row>
    <row r="36" spans="1:10" ht="26.25" customHeight="1" x14ac:dyDescent="0.25">
      <c r="A36" s="62"/>
      <c r="B36" s="37" t="s">
        <v>10</v>
      </c>
      <c r="C36" s="13">
        <v>0</v>
      </c>
      <c r="D36" s="14">
        <v>0</v>
      </c>
      <c r="E36" s="13">
        <v>0</v>
      </c>
      <c r="F36" s="53">
        <v>0</v>
      </c>
      <c r="G36" s="53">
        <v>0</v>
      </c>
      <c r="H36" s="13"/>
      <c r="I36" s="13">
        <v>0</v>
      </c>
      <c r="J36" s="64"/>
    </row>
    <row r="37" spans="1:10" ht="26.25" customHeight="1" x14ac:dyDescent="0.25">
      <c r="A37" s="62"/>
      <c r="B37" s="37" t="s">
        <v>11</v>
      </c>
      <c r="C37" s="13">
        <v>0</v>
      </c>
      <c r="D37" s="14">
        <v>0</v>
      </c>
      <c r="E37" s="13">
        <v>0</v>
      </c>
      <c r="F37" s="53">
        <v>0</v>
      </c>
      <c r="G37" s="53">
        <v>0</v>
      </c>
      <c r="H37" s="13"/>
      <c r="I37" s="13">
        <v>0</v>
      </c>
      <c r="J37" s="64"/>
    </row>
    <row r="38" spans="1:10" ht="26.25" customHeight="1" x14ac:dyDescent="0.25">
      <c r="A38" s="62"/>
      <c r="B38" s="37" t="s">
        <v>12</v>
      </c>
      <c r="C38" s="13">
        <v>1010</v>
      </c>
      <c r="D38" s="14">
        <v>0</v>
      </c>
      <c r="E38" s="13">
        <v>1010</v>
      </c>
      <c r="F38" s="53">
        <v>0</v>
      </c>
      <c r="G38" s="53">
        <v>0</v>
      </c>
      <c r="H38" s="13"/>
      <c r="I38" s="13">
        <v>0</v>
      </c>
      <c r="J38" s="65"/>
    </row>
    <row r="39" spans="1:10" ht="26.25" customHeight="1" x14ac:dyDescent="0.25">
      <c r="A39" s="62" t="s">
        <v>121</v>
      </c>
      <c r="B39" s="37" t="s">
        <v>9</v>
      </c>
      <c r="C39" s="13">
        <f>SUM(C40:C42)</f>
        <v>5000</v>
      </c>
      <c r="D39" s="14">
        <f t="shared" ref="D39:G39" si="17">SUM(D40:D42)</f>
        <v>0</v>
      </c>
      <c r="E39" s="13">
        <f t="shared" si="17"/>
        <v>5000</v>
      </c>
      <c r="F39" s="53">
        <f t="shared" si="17"/>
        <v>0</v>
      </c>
      <c r="G39" s="53">
        <f t="shared" si="17"/>
        <v>0</v>
      </c>
      <c r="H39" s="13"/>
      <c r="I39" s="13">
        <f t="shared" ref="I39" si="18">SUM(I40:I42)</f>
        <v>0</v>
      </c>
      <c r="J39" s="63" t="s">
        <v>135</v>
      </c>
    </row>
    <row r="40" spans="1:10" ht="26.25" customHeight="1" x14ac:dyDescent="0.25">
      <c r="A40" s="62"/>
      <c r="B40" s="37" t="s">
        <v>10</v>
      </c>
      <c r="C40" s="13">
        <v>0</v>
      </c>
      <c r="D40" s="14">
        <v>0</v>
      </c>
      <c r="E40" s="13">
        <v>0</v>
      </c>
      <c r="F40" s="53">
        <v>0</v>
      </c>
      <c r="G40" s="53">
        <v>0</v>
      </c>
      <c r="H40" s="13"/>
      <c r="I40" s="13">
        <v>0</v>
      </c>
      <c r="J40" s="64"/>
    </row>
    <row r="41" spans="1:10" ht="26.25" customHeight="1" x14ac:dyDescent="0.25">
      <c r="A41" s="62"/>
      <c r="B41" s="37" t="s">
        <v>11</v>
      </c>
      <c r="C41" s="13">
        <v>0</v>
      </c>
      <c r="D41" s="14">
        <v>0</v>
      </c>
      <c r="E41" s="13">
        <v>0</v>
      </c>
      <c r="F41" s="53">
        <v>0</v>
      </c>
      <c r="G41" s="53">
        <v>0</v>
      </c>
      <c r="H41" s="13"/>
      <c r="I41" s="13">
        <v>0</v>
      </c>
      <c r="J41" s="64"/>
    </row>
    <row r="42" spans="1:10" ht="26.25" customHeight="1" x14ac:dyDescent="0.25">
      <c r="A42" s="62"/>
      <c r="B42" s="37" t="s">
        <v>12</v>
      </c>
      <c r="C42" s="13">
        <v>5000</v>
      </c>
      <c r="D42" s="14">
        <v>0</v>
      </c>
      <c r="E42" s="13">
        <v>5000</v>
      </c>
      <c r="F42" s="53">
        <v>0</v>
      </c>
      <c r="G42" s="53">
        <v>0</v>
      </c>
      <c r="H42" s="13"/>
      <c r="I42" s="13">
        <v>0</v>
      </c>
      <c r="J42" s="65"/>
    </row>
    <row r="43" spans="1:10" ht="26.25" customHeight="1" x14ac:dyDescent="0.25">
      <c r="A43" s="62" t="s">
        <v>81</v>
      </c>
      <c r="B43" s="37" t="s">
        <v>9</v>
      </c>
      <c r="C43" s="13">
        <f>SUM(C44:C46)</f>
        <v>144</v>
      </c>
      <c r="D43" s="14">
        <f t="shared" ref="D43:G43" si="19">SUM(D44:D46)</f>
        <v>0</v>
      </c>
      <c r="E43" s="13">
        <f t="shared" si="19"/>
        <v>144</v>
      </c>
      <c r="F43" s="53">
        <f t="shared" si="19"/>
        <v>0</v>
      </c>
      <c r="G43" s="53">
        <f t="shared" si="19"/>
        <v>0</v>
      </c>
      <c r="H43" s="13"/>
      <c r="I43" s="13">
        <f t="shared" ref="I43" si="20">SUM(I44:I46)</f>
        <v>0</v>
      </c>
      <c r="J43" s="63" t="s">
        <v>97</v>
      </c>
    </row>
    <row r="44" spans="1:10" ht="26.25" customHeight="1" x14ac:dyDescent="0.25">
      <c r="A44" s="62"/>
      <c r="B44" s="37" t="s">
        <v>10</v>
      </c>
      <c r="C44" s="13">
        <v>0</v>
      </c>
      <c r="D44" s="14">
        <v>0</v>
      </c>
      <c r="E44" s="13">
        <v>0</v>
      </c>
      <c r="F44" s="53">
        <v>0</v>
      </c>
      <c r="G44" s="53">
        <v>0</v>
      </c>
      <c r="H44" s="13"/>
      <c r="I44" s="13">
        <v>0</v>
      </c>
      <c r="J44" s="64"/>
    </row>
    <row r="45" spans="1:10" ht="26.25" customHeight="1" x14ac:dyDescent="0.25">
      <c r="A45" s="62"/>
      <c r="B45" s="37" t="s">
        <v>11</v>
      </c>
      <c r="C45" s="13">
        <v>0</v>
      </c>
      <c r="D45" s="14">
        <v>0</v>
      </c>
      <c r="E45" s="13">
        <v>0</v>
      </c>
      <c r="F45" s="53">
        <v>0</v>
      </c>
      <c r="G45" s="53">
        <v>0</v>
      </c>
      <c r="H45" s="13"/>
      <c r="I45" s="13">
        <v>0</v>
      </c>
      <c r="J45" s="64"/>
    </row>
    <row r="46" spans="1:10" ht="26.25" customHeight="1" x14ac:dyDescent="0.25">
      <c r="A46" s="62"/>
      <c r="B46" s="37" t="s">
        <v>12</v>
      </c>
      <c r="C46" s="13">
        <f>218-74</f>
        <v>144</v>
      </c>
      <c r="D46" s="14">
        <v>0</v>
      </c>
      <c r="E46" s="13">
        <f>218-74</f>
        <v>144</v>
      </c>
      <c r="F46" s="53">
        <v>0</v>
      </c>
      <c r="G46" s="53">
        <v>0</v>
      </c>
      <c r="H46" s="13"/>
      <c r="I46" s="13">
        <v>0</v>
      </c>
      <c r="J46" s="65"/>
    </row>
    <row r="47" spans="1:10" ht="26.25" customHeight="1" x14ac:dyDescent="0.25">
      <c r="A47" s="31" t="s">
        <v>47</v>
      </c>
      <c r="B47" s="31" t="s">
        <v>12</v>
      </c>
      <c r="C47" s="13">
        <v>4725</v>
      </c>
      <c r="D47" s="14">
        <v>4725</v>
      </c>
      <c r="E47" s="13">
        <v>4725</v>
      </c>
      <c r="F47" s="53">
        <v>4725</v>
      </c>
      <c r="G47" s="53">
        <v>4725</v>
      </c>
      <c r="H47" s="13"/>
      <c r="I47" s="13">
        <v>4725</v>
      </c>
      <c r="J47" s="32" t="s">
        <v>98</v>
      </c>
    </row>
    <row r="48" spans="1:10" ht="21.75" customHeight="1" x14ac:dyDescent="0.25">
      <c r="A48" s="34" t="s">
        <v>44</v>
      </c>
      <c r="B48" s="34"/>
      <c r="C48" s="51">
        <f>C49+C53+C57+C61+C65+C69+C73+C77+C81+C85</f>
        <v>79274</v>
      </c>
      <c r="D48" s="51">
        <f t="shared" ref="D48:I48" si="21">D49+D53+D57+D61+D65+D69+D73+D77+D81+D85</f>
        <v>13827</v>
      </c>
      <c r="E48" s="51">
        <f t="shared" si="21"/>
        <v>79274</v>
      </c>
      <c r="F48" s="51">
        <f t="shared" si="21"/>
        <v>12730</v>
      </c>
      <c r="G48" s="51">
        <f t="shared" si="21"/>
        <v>12588</v>
      </c>
      <c r="H48" s="51">
        <f t="shared" si="21"/>
        <v>0</v>
      </c>
      <c r="I48" s="51">
        <f t="shared" si="21"/>
        <v>12098</v>
      </c>
      <c r="J48" s="39"/>
    </row>
    <row r="49" spans="1:10" ht="23.25" customHeight="1" x14ac:dyDescent="0.25">
      <c r="A49" s="62" t="s">
        <v>55</v>
      </c>
      <c r="B49" s="3" t="s">
        <v>9</v>
      </c>
      <c r="C49" s="13">
        <f>SUM(C50:C52)</f>
        <v>9</v>
      </c>
      <c r="D49" s="14">
        <f t="shared" ref="D49:G49" si="22">SUM(D50:D52)</f>
        <v>0</v>
      </c>
      <c r="E49" s="13">
        <f t="shared" si="22"/>
        <v>9</v>
      </c>
      <c r="F49" s="53">
        <f t="shared" si="22"/>
        <v>0</v>
      </c>
      <c r="G49" s="53">
        <f t="shared" si="22"/>
        <v>0</v>
      </c>
      <c r="H49" s="13"/>
      <c r="I49" s="13">
        <f t="shared" ref="I49" si="23">SUM(I50:I52)</f>
        <v>0</v>
      </c>
      <c r="J49" s="63" t="s">
        <v>111</v>
      </c>
    </row>
    <row r="50" spans="1:10" ht="33.75" customHeight="1" x14ac:dyDescent="0.25">
      <c r="A50" s="62"/>
      <c r="B50" s="3" t="s">
        <v>10</v>
      </c>
      <c r="C50" s="13">
        <v>0</v>
      </c>
      <c r="D50" s="14">
        <v>0</v>
      </c>
      <c r="E50" s="13">
        <v>0</v>
      </c>
      <c r="F50" s="53">
        <v>0</v>
      </c>
      <c r="G50" s="53">
        <v>0</v>
      </c>
      <c r="H50" s="13"/>
      <c r="I50" s="13">
        <v>0</v>
      </c>
      <c r="J50" s="64"/>
    </row>
    <row r="51" spans="1:10" ht="29.25" customHeight="1" x14ac:dyDescent="0.25">
      <c r="A51" s="62"/>
      <c r="B51" s="3" t="s">
        <v>11</v>
      </c>
      <c r="C51" s="13">
        <v>0</v>
      </c>
      <c r="D51" s="14">
        <v>0</v>
      </c>
      <c r="E51" s="13">
        <v>0</v>
      </c>
      <c r="F51" s="53">
        <v>0</v>
      </c>
      <c r="G51" s="53">
        <v>0</v>
      </c>
      <c r="H51" s="13"/>
      <c r="I51" s="13">
        <v>0</v>
      </c>
      <c r="J51" s="64"/>
    </row>
    <row r="52" spans="1:10" ht="31.5" customHeight="1" x14ac:dyDescent="0.25">
      <c r="A52" s="62"/>
      <c r="B52" s="3" t="s">
        <v>12</v>
      </c>
      <c r="C52" s="13">
        <v>9</v>
      </c>
      <c r="D52" s="14">
        <v>0</v>
      </c>
      <c r="E52" s="13">
        <v>9</v>
      </c>
      <c r="F52" s="53">
        <v>0</v>
      </c>
      <c r="G52" s="53">
        <v>0</v>
      </c>
      <c r="H52" s="13"/>
      <c r="I52" s="13">
        <v>0</v>
      </c>
      <c r="J52" s="65"/>
    </row>
    <row r="53" spans="1:10" ht="23.25" customHeight="1" x14ac:dyDescent="0.25">
      <c r="A53" s="62" t="s">
        <v>56</v>
      </c>
      <c r="B53" s="6" t="s">
        <v>9</v>
      </c>
      <c r="C53" s="13">
        <f>SUM(C54:C56)</f>
        <v>30866</v>
      </c>
      <c r="D53" s="14">
        <f t="shared" ref="D53:G53" si="24">SUM(D54:D56)</f>
        <v>0</v>
      </c>
      <c r="E53" s="13">
        <f t="shared" si="24"/>
        <v>30866</v>
      </c>
      <c r="F53" s="53">
        <f t="shared" si="24"/>
        <v>0</v>
      </c>
      <c r="G53" s="53">
        <f t="shared" si="24"/>
        <v>0</v>
      </c>
      <c r="H53" s="13"/>
      <c r="I53" s="13">
        <f t="shared" ref="I53" si="25">SUM(I54:I56)</f>
        <v>0</v>
      </c>
      <c r="J53" s="63" t="s">
        <v>102</v>
      </c>
    </row>
    <row r="54" spans="1:10" ht="23.25" customHeight="1" x14ac:dyDescent="0.25">
      <c r="A54" s="62"/>
      <c r="B54" s="6" t="s">
        <v>10</v>
      </c>
      <c r="C54" s="13">
        <v>0</v>
      </c>
      <c r="D54" s="14">
        <v>0</v>
      </c>
      <c r="E54" s="13">
        <v>0</v>
      </c>
      <c r="F54" s="53">
        <v>0</v>
      </c>
      <c r="G54" s="53">
        <v>0</v>
      </c>
      <c r="H54" s="13"/>
      <c r="I54" s="13">
        <v>0</v>
      </c>
      <c r="J54" s="64"/>
    </row>
    <row r="55" spans="1:10" ht="23.25" customHeight="1" x14ac:dyDescent="0.25">
      <c r="A55" s="62"/>
      <c r="B55" s="6" t="s">
        <v>11</v>
      </c>
      <c r="C55" s="13">
        <v>10471</v>
      </c>
      <c r="D55" s="14">
        <v>0</v>
      </c>
      <c r="E55" s="13">
        <v>10471</v>
      </c>
      <c r="F55" s="53">
        <v>0</v>
      </c>
      <c r="G55" s="53">
        <v>0</v>
      </c>
      <c r="H55" s="13"/>
      <c r="I55" s="13">
        <v>0</v>
      </c>
      <c r="J55" s="64"/>
    </row>
    <row r="56" spans="1:10" ht="23.25" customHeight="1" x14ac:dyDescent="0.25">
      <c r="A56" s="62"/>
      <c r="B56" s="6" t="s">
        <v>12</v>
      </c>
      <c r="C56" s="13">
        <v>20395</v>
      </c>
      <c r="D56" s="14">
        <v>0</v>
      </c>
      <c r="E56" s="13">
        <v>20395</v>
      </c>
      <c r="F56" s="53">
        <v>0</v>
      </c>
      <c r="G56" s="53">
        <v>0</v>
      </c>
      <c r="H56" s="13"/>
      <c r="I56" s="13">
        <v>0</v>
      </c>
      <c r="J56" s="65"/>
    </row>
    <row r="57" spans="1:10" ht="23.25" customHeight="1" x14ac:dyDescent="0.25">
      <c r="A57" s="62" t="s">
        <v>96</v>
      </c>
      <c r="B57" s="6" t="s">
        <v>9</v>
      </c>
      <c r="C57" s="13">
        <f>SUM(C58:C60)</f>
        <v>8000</v>
      </c>
      <c r="D57" s="14">
        <f t="shared" ref="D57:I57" si="26">SUM(D58:D60)</f>
        <v>0</v>
      </c>
      <c r="E57" s="13">
        <f t="shared" si="26"/>
        <v>8000</v>
      </c>
      <c r="F57" s="53">
        <f t="shared" si="26"/>
        <v>0</v>
      </c>
      <c r="G57" s="53">
        <f t="shared" si="26"/>
        <v>0</v>
      </c>
      <c r="H57" s="13">
        <f t="shared" si="26"/>
        <v>0</v>
      </c>
      <c r="I57" s="13">
        <f t="shared" si="26"/>
        <v>0</v>
      </c>
      <c r="J57" s="63" t="s">
        <v>103</v>
      </c>
    </row>
    <row r="58" spans="1:10" ht="23.25" customHeight="1" x14ac:dyDescent="0.25">
      <c r="A58" s="62"/>
      <c r="B58" s="6" t="s">
        <v>10</v>
      </c>
      <c r="C58" s="13">
        <v>0</v>
      </c>
      <c r="D58" s="14">
        <v>0</v>
      </c>
      <c r="E58" s="13">
        <v>0</v>
      </c>
      <c r="F58" s="53">
        <v>0</v>
      </c>
      <c r="G58" s="53">
        <v>0</v>
      </c>
      <c r="H58" s="13"/>
      <c r="I58" s="13">
        <v>0</v>
      </c>
      <c r="J58" s="64"/>
    </row>
    <row r="59" spans="1:10" ht="23.25" customHeight="1" x14ac:dyDescent="0.25">
      <c r="A59" s="62"/>
      <c r="B59" s="6" t="s">
        <v>11</v>
      </c>
      <c r="C59" s="13">
        <v>0</v>
      </c>
      <c r="D59" s="14">
        <v>0</v>
      </c>
      <c r="E59" s="13">
        <v>0</v>
      </c>
      <c r="F59" s="53">
        <v>0</v>
      </c>
      <c r="G59" s="53">
        <v>0</v>
      </c>
      <c r="H59" s="13"/>
      <c r="I59" s="13">
        <v>0</v>
      </c>
      <c r="J59" s="64"/>
    </row>
    <row r="60" spans="1:10" ht="23.25" customHeight="1" x14ac:dyDescent="0.25">
      <c r="A60" s="62"/>
      <c r="B60" s="6" t="s">
        <v>12</v>
      </c>
      <c r="C60" s="13">
        <v>8000</v>
      </c>
      <c r="D60" s="14">
        <v>0</v>
      </c>
      <c r="E60" s="13">
        <v>8000</v>
      </c>
      <c r="F60" s="53">
        <v>0</v>
      </c>
      <c r="G60" s="53">
        <v>0</v>
      </c>
      <c r="H60" s="13"/>
      <c r="I60" s="13">
        <v>0</v>
      </c>
      <c r="J60" s="65"/>
    </row>
    <row r="61" spans="1:10" ht="23.25" customHeight="1" x14ac:dyDescent="0.25">
      <c r="A61" s="62" t="s">
        <v>65</v>
      </c>
      <c r="B61" s="6" t="s">
        <v>9</v>
      </c>
      <c r="C61" s="13">
        <f>SUM(C62:C64)</f>
        <v>18455</v>
      </c>
      <c r="D61" s="14">
        <f t="shared" ref="D61:G61" si="27">SUM(D62:D64)</f>
        <v>0</v>
      </c>
      <c r="E61" s="13">
        <f t="shared" si="27"/>
        <v>18455</v>
      </c>
      <c r="F61" s="53">
        <f t="shared" si="27"/>
        <v>0</v>
      </c>
      <c r="G61" s="53">
        <f t="shared" si="27"/>
        <v>0</v>
      </c>
      <c r="H61" s="13"/>
      <c r="I61" s="13">
        <f t="shared" ref="I61" si="28">SUM(I62:I64)</f>
        <v>0</v>
      </c>
      <c r="J61" s="63" t="s">
        <v>136</v>
      </c>
    </row>
    <row r="62" spans="1:10" ht="23.25" customHeight="1" x14ac:dyDescent="0.25">
      <c r="A62" s="62"/>
      <c r="B62" s="6" t="s">
        <v>10</v>
      </c>
      <c r="C62" s="13">
        <v>0</v>
      </c>
      <c r="D62" s="14">
        <v>0</v>
      </c>
      <c r="E62" s="13">
        <v>0</v>
      </c>
      <c r="F62" s="53">
        <v>0</v>
      </c>
      <c r="G62" s="53">
        <v>0</v>
      </c>
      <c r="H62" s="13"/>
      <c r="I62" s="13">
        <v>0</v>
      </c>
      <c r="J62" s="64"/>
    </row>
    <row r="63" spans="1:10" ht="23.25" customHeight="1" x14ac:dyDescent="0.25">
      <c r="A63" s="62"/>
      <c r="B63" s="6" t="s">
        <v>11</v>
      </c>
      <c r="C63" s="13">
        <v>10000</v>
      </c>
      <c r="D63" s="14">
        <v>0</v>
      </c>
      <c r="E63" s="13">
        <v>10000</v>
      </c>
      <c r="F63" s="53">
        <v>0</v>
      </c>
      <c r="G63" s="53">
        <v>0</v>
      </c>
      <c r="H63" s="13"/>
      <c r="I63" s="13">
        <v>0</v>
      </c>
      <c r="J63" s="64"/>
    </row>
    <row r="64" spans="1:10" ht="23.25" customHeight="1" x14ac:dyDescent="0.25">
      <c r="A64" s="62"/>
      <c r="B64" s="6" t="s">
        <v>12</v>
      </c>
      <c r="C64" s="13">
        <v>8455</v>
      </c>
      <c r="D64" s="14">
        <v>0</v>
      </c>
      <c r="E64" s="13">
        <v>8455</v>
      </c>
      <c r="F64" s="53">
        <v>0</v>
      </c>
      <c r="G64" s="53">
        <v>0</v>
      </c>
      <c r="H64" s="13"/>
      <c r="I64" s="13">
        <v>0</v>
      </c>
      <c r="J64" s="65"/>
    </row>
    <row r="65" spans="1:10" ht="23.25" customHeight="1" x14ac:dyDescent="0.25">
      <c r="A65" s="62" t="s">
        <v>112</v>
      </c>
      <c r="B65" s="6" t="s">
        <v>9</v>
      </c>
      <c r="C65" s="13">
        <f>SUM(C66:C68)</f>
        <v>1904</v>
      </c>
      <c r="D65" s="14">
        <f t="shared" ref="D65:G65" si="29">SUM(D66:D68)</f>
        <v>0</v>
      </c>
      <c r="E65" s="13">
        <f t="shared" si="29"/>
        <v>1904</v>
      </c>
      <c r="F65" s="53">
        <f t="shared" si="29"/>
        <v>0</v>
      </c>
      <c r="G65" s="53">
        <f t="shared" si="29"/>
        <v>0</v>
      </c>
      <c r="H65" s="13"/>
      <c r="I65" s="13">
        <f t="shared" ref="I65" si="30">SUM(I66:I68)</f>
        <v>0</v>
      </c>
      <c r="J65" s="63" t="s">
        <v>100</v>
      </c>
    </row>
    <row r="66" spans="1:10" ht="23.25" customHeight="1" x14ac:dyDescent="0.25">
      <c r="A66" s="62"/>
      <c r="B66" s="6" t="s">
        <v>10</v>
      </c>
      <c r="C66" s="13">
        <v>0</v>
      </c>
      <c r="D66" s="14">
        <v>0</v>
      </c>
      <c r="E66" s="13">
        <v>0</v>
      </c>
      <c r="F66" s="53">
        <v>0</v>
      </c>
      <c r="G66" s="53">
        <v>0</v>
      </c>
      <c r="H66" s="13"/>
      <c r="I66" s="13">
        <v>0</v>
      </c>
      <c r="J66" s="64"/>
    </row>
    <row r="67" spans="1:10" ht="23.25" customHeight="1" x14ac:dyDescent="0.25">
      <c r="A67" s="62"/>
      <c r="B67" s="6" t="s">
        <v>11</v>
      </c>
      <c r="C67" s="13">
        <v>0</v>
      </c>
      <c r="D67" s="14">
        <v>0</v>
      </c>
      <c r="E67" s="13">
        <v>0</v>
      </c>
      <c r="F67" s="53">
        <v>0</v>
      </c>
      <c r="G67" s="53">
        <v>0</v>
      </c>
      <c r="H67" s="13"/>
      <c r="I67" s="13">
        <v>0</v>
      </c>
      <c r="J67" s="64"/>
    </row>
    <row r="68" spans="1:10" ht="23.25" customHeight="1" x14ac:dyDescent="0.25">
      <c r="A68" s="62"/>
      <c r="B68" s="6" t="s">
        <v>12</v>
      </c>
      <c r="C68" s="13">
        <v>1904</v>
      </c>
      <c r="D68" s="14">
        <v>0</v>
      </c>
      <c r="E68" s="13">
        <v>1904</v>
      </c>
      <c r="F68" s="53">
        <v>0</v>
      </c>
      <c r="G68" s="53">
        <v>0</v>
      </c>
      <c r="H68" s="13"/>
      <c r="I68" s="13">
        <v>0</v>
      </c>
      <c r="J68" s="65"/>
    </row>
    <row r="69" spans="1:10" ht="26.25" customHeight="1" x14ac:dyDescent="0.25">
      <c r="A69" s="62" t="s">
        <v>58</v>
      </c>
      <c r="B69" s="6" t="s">
        <v>9</v>
      </c>
      <c r="C69" s="13">
        <f>SUM(C70:C72)</f>
        <v>700</v>
      </c>
      <c r="D69" s="14">
        <f t="shared" ref="D69:G69" si="31">SUM(D70:D72)</f>
        <v>0</v>
      </c>
      <c r="E69" s="13">
        <f t="shared" si="31"/>
        <v>700</v>
      </c>
      <c r="F69" s="53">
        <f t="shared" si="31"/>
        <v>0</v>
      </c>
      <c r="G69" s="53">
        <f t="shared" si="31"/>
        <v>0</v>
      </c>
      <c r="H69" s="13"/>
      <c r="I69" s="13">
        <f t="shared" ref="I69" si="32">SUM(I70:I72)</f>
        <v>0</v>
      </c>
      <c r="J69" s="63" t="s">
        <v>137</v>
      </c>
    </row>
    <row r="70" spans="1:10" ht="26.25" customHeight="1" x14ac:dyDescent="0.25">
      <c r="A70" s="62"/>
      <c r="B70" s="6" t="s">
        <v>10</v>
      </c>
      <c r="C70" s="13">
        <v>0</v>
      </c>
      <c r="D70" s="14">
        <v>0</v>
      </c>
      <c r="E70" s="13">
        <v>0</v>
      </c>
      <c r="F70" s="53">
        <v>0</v>
      </c>
      <c r="G70" s="53">
        <v>0</v>
      </c>
      <c r="H70" s="13"/>
      <c r="I70" s="13">
        <v>0</v>
      </c>
      <c r="J70" s="64"/>
    </row>
    <row r="71" spans="1:10" ht="26.25" customHeight="1" x14ac:dyDescent="0.25">
      <c r="A71" s="62"/>
      <c r="B71" s="6" t="s">
        <v>11</v>
      </c>
      <c r="C71" s="13">
        <v>0</v>
      </c>
      <c r="D71" s="14">
        <v>0</v>
      </c>
      <c r="E71" s="13">
        <v>0</v>
      </c>
      <c r="F71" s="53">
        <v>0</v>
      </c>
      <c r="G71" s="53">
        <v>0</v>
      </c>
      <c r="H71" s="13"/>
      <c r="I71" s="13">
        <v>0</v>
      </c>
      <c r="J71" s="64"/>
    </row>
    <row r="72" spans="1:10" ht="26.25" customHeight="1" x14ac:dyDescent="0.25">
      <c r="A72" s="62"/>
      <c r="B72" s="6" t="s">
        <v>12</v>
      </c>
      <c r="C72" s="13">
        <v>700</v>
      </c>
      <c r="D72" s="14">
        <v>0</v>
      </c>
      <c r="E72" s="13">
        <v>700</v>
      </c>
      <c r="F72" s="53">
        <v>0</v>
      </c>
      <c r="G72" s="53">
        <v>0</v>
      </c>
      <c r="H72" s="13"/>
      <c r="I72" s="13">
        <v>0</v>
      </c>
      <c r="J72" s="65"/>
    </row>
    <row r="73" spans="1:10" ht="26.25" customHeight="1" x14ac:dyDescent="0.25">
      <c r="A73" s="62" t="s">
        <v>122</v>
      </c>
      <c r="B73" s="60" t="s">
        <v>9</v>
      </c>
      <c r="C73" s="13">
        <f>SUM(C74:C76)</f>
        <v>531</v>
      </c>
      <c r="D73" s="14">
        <f t="shared" ref="D73:G73" si="33">SUM(D74:D76)</f>
        <v>0</v>
      </c>
      <c r="E73" s="13">
        <f t="shared" si="33"/>
        <v>531</v>
      </c>
      <c r="F73" s="53">
        <f t="shared" si="33"/>
        <v>0</v>
      </c>
      <c r="G73" s="53">
        <f t="shared" si="33"/>
        <v>0</v>
      </c>
      <c r="H73" s="13"/>
      <c r="I73" s="13">
        <f t="shared" ref="I73" si="34">SUM(I74:I76)</f>
        <v>0</v>
      </c>
      <c r="J73" s="63" t="s">
        <v>99</v>
      </c>
    </row>
    <row r="74" spans="1:10" ht="26.25" customHeight="1" x14ac:dyDescent="0.25">
      <c r="A74" s="62"/>
      <c r="B74" s="60" t="s">
        <v>10</v>
      </c>
      <c r="C74" s="13">
        <v>0</v>
      </c>
      <c r="D74" s="14">
        <v>0</v>
      </c>
      <c r="E74" s="13">
        <v>0</v>
      </c>
      <c r="F74" s="53">
        <v>0</v>
      </c>
      <c r="G74" s="53">
        <v>0</v>
      </c>
      <c r="H74" s="13"/>
      <c r="I74" s="13">
        <v>0</v>
      </c>
      <c r="J74" s="64"/>
    </row>
    <row r="75" spans="1:10" ht="26.25" customHeight="1" x14ac:dyDescent="0.25">
      <c r="A75" s="62"/>
      <c r="B75" s="60" t="s">
        <v>11</v>
      </c>
      <c r="C75" s="13">
        <v>0</v>
      </c>
      <c r="D75" s="14">
        <v>0</v>
      </c>
      <c r="E75" s="13">
        <v>0</v>
      </c>
      <c r="F75" s="53">
        <v>0</v>
      </c>
      <c r="G75" s="53">
        <v>0</v>
      </c>
      <c r="H75" s="13"/>
      <c r="I75" s="13">
        <v>0</v>
      </c>
      <c r="J75" s="64"/>
    </row>
    <row r="76" spans="1:10" ht="26.25" customHeight="1" x14ac:dyDescent="0.25">
      <c r="A76" s="62"/>
      <c r="B76" s="60" t="s">
        <v>12</v>
      </c>
      <c r="C76" s="13">
        <v>531</v>
      </c>
      <c r="D76" s="14">
        <v>0</v>
      </c>
      <c r="E76" s="13">
        <v>531</v>
      </c>
      <c r="F76" s="53">
        <v>0</v>
      </c>
      <c r="G76" s="53">
        <v>0</v>
      </c>
      <c r="H76" s="13"/>
      <c r="I76" s="13">
        <v>0</v>
      </c>
      <c r="J76" s="65"/>
    </row>
    <row r="77" spans="1:10" ht="26.25" customHeight="1" x14ac:dyDescent="0.25">
      <c r="A77" s="62" t="s">
        <v>123</v>
      </c>
      <c r="B77" s="60" t="s">
        <v>9</v>
      </c>
      <c r="C77" s="13">
        <f>SUM(C78:C80)</f>
        <v>500</v>
      </c>
      <c r="D77" s="14">
        <f t="shared" ref="D77:G77" si="35">SUM(D78:D80)</f>
        <v>0</v>
      </c>
      <c r="E77" s="13">
        <f t="shared" si="35"/>
        <v>500</v>
      </c>
      <c r="F77" s="53">
        <f t="shared" si="35"/>
        <v>0</v>
      </c>
      <c r="G77" s="53">
        <f t="shared" si="35"/>
        <v>0</v>
      </c>
      <c r="H77" s="13"/>
      <c r="I77" s="13">
        <f t="shared" ref="I77" si="36">SUM(I78:I80)</f>
        <v>0</v>
      </c>
      <c r="J77" s="63" t="s">
        <v>99</v>
      </c>
    </row>
    <row r="78" spans="1:10" ht="26.25" customHeight="1" x14ac:dyDescent="0.25">
      <c r="A78" s="62"/>
      <c r="B78" s="60" t="s">
        <v>10</v>
      </c>
      <c r="C78" s="13">
        <v>0</v>
      </c>
      <c r="D78" s="14">
        <v>0</v>
      </c>
      <c r="E78" s="13">
        <v>0</v>
      </c>
      <c r="F78" s="53">
        <v>0</v>
      </c>
      <c r="G78" s="53">
        <v>0</v>
      </c>
      <c r="H78" s="13"/>
      <c r="I78" s="13">
        <v>0</v>
      </c>
      <c r="J78" s="64"/>
    </row>
    <row r="79" spans="1:10" ht="26.25" customHeight="1" x14ac:dyDescent="0.25">
      <c r="A79" s="62"/>
      <c r="B79" s="60" t="s">
        <v>11</v>
      </c>
      <c r="C79" s="13">
        <v>0</v>
      </c>
      <c r="D79" s="14">
        <v>0</v>
      </c>
      <c r="E79" s="13">
        <v>0</v>
      </c>
      <c r="F79" s="53">
        <v>0</v>
      </c>
      <c r="G79" s="53">
        <v>0</v>
      </c>
      <c r="H79" s="13"/>
      <c r="I79" s="13">
        <v>0</v>
      </c>
      <c r="J79" s="64"/>
    </row>
    <row r="80" spans="1:10" ht="26.25" customHeight="1" x14ac:dyDescent="0.25">
      <c r="A80" s="62"/>
      <c r="B80" s="60" t="s">
        <v>12</v>
      </c>
      <c r="C80" s="13">
        <v>500</v>
      </c>
      <c r="D80" s="14">
        <v>0</v>
      </c>
      <c r="E80" s="13">
        <v>500</v>
      </c>
      <c r="F80" s="53">
        <v>0</v>
      </c>
      <c r="G80" s="53">
        <v>0</v>
      </c>
      <c r="H80" s="13"/>
      <c r="I80" s="13">
        <v>0</v>
      </c>
      <c r="J80" s="65"/>
    </row>
    <row r="81" spans="1:10" ht="23.25" customHeight="1" x14ac:dyDescent="0.25">
      <c r="A81" s="62" t="s">
        <v>81</v>
      </c>
      <c r="B81" s="6" t="s">
        <v>9</v>
      </c>
      <c r="C81" s="13">
        <f>SUM(C82:C84)</f>
        <v>4482</v>
      </c>
      <c r="D81" s="14">
        <f t="shared" ref="D81:G81" si="37">SUM(D82:D84)</f>
        <v>0</v>
      </c>
      <c r="E81" s="13">
        <f t="shared" si="37"/>
        <v>4482</v>
      </c>
      <c r="F81" s="53">
        <f t="shared" si="37"/>
        <v>632</v>
      </c>
      <c r="G81" s="53">
        <f t="shared" si="37"/>
        <v>490</v>
      </c>
      <c r="H81" s="13"/>
      <c r="I81" s="13">
        <f t="shared" ref="I81" si="38">SUM(I82:I84)</f>
        <v>0</v>
      </c>
      <c r="J81" s="63" t="s">
        <v>97</v>
      </c>
    </row>
    <row r="82" spans="1:10" ht="23.25" customHeight="1" x14ac:dyDescent="0.25">
      <c r="A82" s="62"/>
      <c r="B82" s="6" t="s">
        <v>10</v>
      </c>
      <c r="C82" s="13">
        <v>0</v>
      </c>
      <c r="D82" s="14">
        <v>0</v>
      </c>
      <c r="E82" s="13">
        <v>0</v>
      </c>
      <c r="F82" s="53">
        <v>0</v>
      </c>
      <c r="G82" s="53">
        <v>0</v>
      </c>
      <c r="H82" s="13"/>
      <c r="I82" s="13">
        <v>0</v>
      </c>
      <c r="J82" s="64"/>
    </row>
    <row r="83" spans="1:10" ht="23.25" customHeight="1" x14ac:dyDescent="0.25">
      <c r="A83" s="62"/>
      <c r="B83" s="6" t="s">
        <v>11</v>
      </c>
      <c r="C83" s="13">
        <v>0</v>
      </c>
      <c r="D83" s="14">
        <v>0</v>
      </c>
      <c r="E83" s="13">
        <v>0</v>
      </c>
      <c r="F83" s="53">
        <v>0</v>
      </c>
      <c r="G83" s="53">
        <v>0</v>
      </c>
      <c r="H83" s="13"/>
      <c r="I83" s="13">
        <v>0</v>
      </c>
      <c r="J83" s="64"/>
    </row>
    <row r="84" spans="1:10" ht="23.25" customHeight="1" x14ac:dyDescent="0.25">
      <c r="A84" s="62"/>
      <c r="B84" s="6" t="s">
        <v>12</v>
      </c>
      <c r="C84" s="13">
        <v>4482</v>
      </c>
      <c r="D84" s="14">
        <v>0</v>
      </c>
      <c r="E84" s="13">
        <v>4482</v>
      </c>
      <c r="F84" s="53">
        <v>632</v>
      </c>
      <c r="G84" s="53">
        <v>490</v>
      </c>
      <c r="H84" s="13"/>
      <c r="I84" s="13">
        <v>0</v>
      </c>
      <c r="J84" s="65"/>
    </row>
    <row r="85" spans="1:10" ht="23.25" customHeight="1" x14ac:dyDescent="0.25">
      <c r="A85" s="31" t="s">
        <v>47</v>
      </c>
      <c r="B85" s="31" t="s">
        <v>12</v>
      </c>
      <c r="C85" s="13">
        <v>13827</v>
      </c>
      <c r="D85" s="14">
        <v>13827</v>
      </c>
      <c r="E85" s="13">
        <v>13827</v>
      </c>
      <c r="F85" s="53">
        <v>12098</v>
      </c>
      <c r="G85" s="53">
        <v>12098</v>
      </c>
      <c r="H85" s="13"/>
      <c r="I85" s="13">
        <v>12098</v>
      </c>
      <c r="J85" s="39" t="s">
        <v>98</v>
      </c>
    </row>
    <row r="86" spans="1:10" ht="23.25" customHeight="1" x14ac:dyDescent="0.25">
      <c r="A86" s="34" t="s">
        <v>45</v>
      </c>
      <c r="B86" s="31"/>
      <c r="C86" s="12">
        <f>C87+C91+C95+C99+C103+C107+C111+C115</f>
        <v>66084</v>
      </c>
      <c r="D86" s="12">
        <f t="shared" ref="D86:I86" si="39">D87+D91+D95+D99+D103+D107+D111+D115</f>
        <v>16756</v>
      </c>
      <c r="E86" s="12">
        <f t="shared" si="39"/>
        <v>66084</v>
      </c>
      <c r="F86" s="51">
        <f t="shared" si="39"/>
        <v>20772</v>
      </c>
      <c r="G86" s="51">
        <f t="shared" si="39"/>
        <v>17362</v>
      </c>
      <c r="H86" s="12">
        <f t="shared" si="39"/>
        <v>0</v>
      </c>
      <c r="I86" s="12">
        <f t="shared" si="39"/>
        <v>15357</v>
      </c>
      <c r="J86" s="32"/>
    </row>
    <row r="87" spans="1:10" ht="23.25" customHeight="1" x14ac:dyDescent="0.25">
      <c r="A87" s="62" t="s">
        <v>60</v>
      </c>
      <c r="B87" s="6" t="s">
        <v>9</v>
      </c>
      <c r="C87" s="13">
        <f>SUM(C88:C90)</f>
        <v>8976</v>
      </c>
      <c r="D87" s="13">
        <f t="shared" ref="D87:I87" si="40">SUM(D88:D90)</f>
        <v>0</v>
      </c>
      <c r="E87" s="13">
        <f t="shared" si="40"/>
        <v>8976</v>
      </c>
      <c r="F87" s="53">
        <f t="shared" si="40"/>
        <v>0</v>
      </c>
      <c r="G87" s="53">
        <f t="shared" si="40"/>
        <v>0</v>
      </c>
      <c r="H87" s="13">
        <f t="shared" si="40"/>
        <v>0</v>
      </c>
      <c r="I87" s="13">
        <f t="shared" si="40"/>
        <v>0</v>
      </c>
      <c r="J87" s="63" t="s">
        <v>138</v>
      </c>
    </row>
    <row r="88" spans="1:10" ht="23.25" customHeight="1" x14ac:dyDescent="0.25">
      <c r="A88" s="62"/>
      <c r="B88" s="6" t="s">
        <v>10</v>
      </c>
      <c r="C88" s="13">
        <v>0</v>
      </c>
      <c r="D88" s="14">
        <v>0</v>
      </c>
      <c r="E88" s="13">
        <v>0</v>
      </c>
      <c r="F88" s="53">
        <v>0</v>
      </c>
      <c r="G88" s="53">
        <v>0</v>
      </c>
      <c r="H88" s="13"/>
      <c r="I88" s="13">
        <v>0</v>
      </c>
      <c r="J88" s="64"/>
    </row>
    <row r="89" spans="1:10" ht="23.25" customHeight="1" x14ac:dyDescent="0.25">
      <c r="A89" s="62"/>
      <c r="B89" s="6" t="s">
        <v>11</v>
      </c>
      <c r="C89" s="13">
        <v>0</v>
      </c>
      <c r="D89" s="14">
        <v>0</v>
      </c>
      <c r="E89" s="13">
        <v>0</v>
      </c>
      <c r="F89" s="53">
        <v>0</v>
      </c>
      <c r="G89" s="53">
        <v>0</v>
      </c>
      <c r="H89" s="13"/>
      <c r="I89" s="13">
        <v>0</v>
      </c>
      <c r="J89" s="64"/>
    </row>
    <row r="90" spans="1:10" ht="23.25" customHeight="1" x14ac:dyDescent="0.25">
      <c r="A90" s="62"/>
      <c r="B90" s="6" t="s">
        <v>12</v>
      </c>
      <c r="C90" s="13">
        <v>8976</v>
      </c>
      <c r="D90" s="14">
        <v>0</v>
      </c>
      <c r="E90" s="13">
        <v>8976</v>
      </c>
      <c r="F90" s="53">
        <v>0</v>
      </c>
      <c r="G90" s="53">
        <v>0</v>
      </c>
      <c r="H90" s="13"/>
      <c r="I90" s="13">
        <v>0</v>
      </c>
      <c r="J90" s="65"/>
    </row>
    <row r="91" spans="1:10" ht="23.25" customHeight="1" x14ac:dyDescent="0.25">
      <c r="A91" s="62" t="s">
        <v>33</v>
      </c>
      <c r="B91" s="6" t="s">
        <v>9</v>
      </c>
      <c r="C91" s="13">
        <f>SUM(C92:C94)</f>
        <v>27622</v>
      </c>
      <c r="D91" s="14">
        <f t="shared" ref="D91:G91" si="41">SUM(D92:D94)</f>
        <v>0</v>
      </c>
      <c r="E91" s="13">
        <f t="shared" si="41"/>
        <v>27622</v>
      </c>
      <c r="F91" s="53">
        <f t="shared" si="41"/>
        <v>0</v>
      </c>
      <c r="G91" s="53">
        <f t="shared" si="41"/>
        <v>0</v>
      </c>
      <c r="H91" s="13"/>
      <c r="I91" s="13">
        <f t="shared" ref="I91" si="42">SUM(I92:I94)</f>
        <v>0</v>
      </c>
      <c r="J91" s="63" t="s">
        <v>139</v>
      </c>
    </row>
    <row r="92" spans="1:10" ht="23.25" customHeight="1" x14ac:dyDescent="0.25">
      <c r="A92" s="62"/>
      <c r="B92" s="6" t="s">
        <v>10</v>
      </c>
      <c r="C92" s="13">
        <v>0</v>
      </c>
      <c r="D92" s="14">
        <v>0</v>
      </c>
      <c r="E92" s="13">
        <v>0</v>
      </c>
      <c r="F92" s="53">
        <v>0</v>
      </c>
      <c r="G92" s="53">
        <v>0</v>
      </c>
      <c r="H92" s="13"/>
      <c r="I92" s="13">
        <v>0</v>
      </c>
      <c r="J92" s="64"/>
    </row>
    <row r="93" spans="1:10" ht="23.25" customHeight="1" x14ac:dyDescent="0.25">
      <c r="A93" s="62"/>
      <c r="B93" s="6" t="s">
        <v>11</v>
      </c>
      <c r="C93" s="13">
        <v>0</v>
      </c>
      <c r="D93" s="14">
        <v>0</v>
      </c>
      <c r="E93" s="13">
        <v>0</v>
      </c>
      <c r="F93" s="53">
        <v>0</v>
      </c>
      <c r="G93" s="53">
        <v>0</v>
      </c>
      <c r="H93" s="13"/>
      <c r="I93" s="13">
        <v>0</v>
      </c>
      <c r="J93" s="64"/>
    </row>
    <row r="94" spans="1:10" ht="51" customHeight="1" x14ac:dyDescent="0.25">
      <c r="A94" s="62"/>
      <c r="B94" s="6" t="s">
        <v>12</v>
      </c>
      <c r="C94" s="13">
        <v>27622</v>
      </c>
      <c r="D94" s="14">
        <v>0</v>
      </c>
      <c r="E94" s="13">
        <v>27622</v>
      </c>
      <c r="F94" s="53">
        <v>0</v>
      </c>
      <c r="G94" s="53">
        <v>0</v>
      </c>
      <c r="H94" s="13"/>
      <c r="I94" s="13">
        <v>0</v>
      </c>
      <c r="J94" s="65"/>
    </row>
    <row r="95" spans="1:10" ht="23.25" customHeight="1" x14ac:dyDescent="0.25">
      <c r="A95" s="62" t="s">
        <v>61</v>
      </c>
      <c r="B95" s="6" t="s">
        <v>9</v>
      </c>
      <c r="C95" s="13">
        <f>SUM(C96:C98)</f>
        <v>1712</v>
      </c>
      <c r="D95" s="14">
        <f t="shared" ref="D95:G95" si="43">SUM(D96:D98)</f>
        <v>0</v>
      </c>
      <c r="E95" s="13">
        <f t="shared" si="43"/>
        <v>1712</v>
      </c>
      <c r="F95" s="53">
        <f t="shared" si="43"/>
        <v>1647</v>
      </c>
      <c r="G95" s="53">
        <f t="shared" si="43"/>
        <v>1647</v>
      </c>
      <c r="H95" s="13"/>
      <c r="I95" s="13">
        <f t="shared" ref="I95" si="44">SUM(I96:I98)</f>
        <v>0</v>
      </c>
      <c r="J95" s="63" t="s">
        <v>140</v>
      </c>
    </row>
    <row r="96" spans="1:10" ht="23.25" customHeight="1" x14ac:dyDescent="0.25">
      <c r="A96" s="62"/>
      <c r="B96" s="6" t="s">
        <v>10</v>
      </c>
      <c r="C96" s="13">
        <v>0</v>
      </c>
      <c r="D96" s="14">
        <v>0</v>
      </c>
      <c r="E96" s="13">
        <v>0</v>
      </c>
      <c r="F96" s="53">
        <v>0</v>
      </c>
      <c r="G96" s="53">
        <v>0</v>
      </c>
      <c r="H96" s="13"/>
      <c r="I96" s="13">
        <v>0</v>
      </c>
      <c r="J96" s="64"/>
    </row>
    <row r="97" spans="1:10" ht="23.25" customHeight="1" x14ac:dyDescent="0.25">
      <c r="A97" s="62"/>
      <c r="B97" s="6" t="s">
        <v>11</v>
      </c>
      <c r="C97" s="13">
        <v>0</v>
      </c>
      <c r="D97" s="14">
        <v>0</v>
      </c>
      <c r="E97" s="13">
        <v>0</v>
      </c>
      <c r="F97" s="53">
        <v>0</v>
      </c>
      <c r="G97" s="53">
        <v>0</v>
      </c>
      <c r="H97" s="13"/>
      <c r="I97" s="13">
        <v>0</v>
      </c>
      <c r="J97" s="64"/>
    </row>
    <row r="98" spans="1:10" ht="23.25" customHeight="1" x14ac:dyDescent="0.25">
      <c r="A98" s="62"/>
      <c r="B98" s="6" t="s">
        <v>12</v>
      </c>
      <c r="C98" s="13">
        <v>1712</v>
      </c>
      <c r="D98" s="14">
        <v>0</v>
      </c>
      <c r="E98" s="13">
        <v>1712</v>
      </c>
      <c r="F98" s="53">
        <v>1647</v>
      </c>
      <c r="G98" s="53">
        <v>1647</v>
      </c>
      <c r="H98" s="13"/>
      <c r="I98" s="13">
        <v>0</v>
      </c>
      <c r="J98" s="65"/>
    </row>
    <row r="99" spans="1:10" ht="23.25" customHeight="1" x14ac:dyDescent="0.25">
      <c r="A99" s="62" t="s">
        <v>62</v>
      </c>
      <c r="B99" s="6" t="s">
        <v>9</v>
      </c>
      <c r="C99" s="13">
        <f>SUM(C100:C102)</f>
        <v>6672</v>
      </c>
      <c r="D99" s="14">
        <f t="shared" ref="D99:G99" si="45">SUM(D100:D102)</f>
        <v>0</v>
      </c>
      <c r="E99" s="13">
        <f t="shared" si="45"/>
        <v>6672</v>
      </c>
      <c r="F99" s="53">
        <f t="shared" si="45"/>
        <v>3324</v>
      </c>
      <c r="G99" s="53">
        <f t="shared" si="45"/>
        <v>0</v>
      </c>
      <c r="H99" s="13"/>
      <c r="I99" s="13">
        <f t="shared" ref="I99" si="46">SUM(I100:I102)</f>
        <v>0</v>
      </c>
      <c r="J99" s="63" t="s">
        <v>141</v>
      </c>
    </row>
    <row r="100" spans="1:10" ht="23.25" customHeight="1" x14ac:dyDescent="0.25">
      <c r="A100" s="62"/>
      <c r="B100" s="6" t="s">
        <v>10</v>
      </c>
      <c r="C100" s="13">
        <v>0</v>
      </c>
      <c r="D100" s="14">
        <v>0</v>
      </c>
      <c r="E100" s="13">
        <v>0</v>
      </c>
      <c r="F100" s="53">
        <v>0</v>
      </c>
      <c r="G100" s="53">
        <v>0</v>
      </c>
      <c r="H100" s="13"/>
      <c r="I100" s="13">
        <v>0</v>
      </c>
      <c r="J100" s="64"/>
    </row>
    <row r="101" spans="1:10" ht="23.25" customHeight="1" x14ac:dyDescent="0.25">
      <c r="A101" s="62"/>
      <c r="B101" s="6" t="s">
        <v>11</v>
      </c>
      <c r="C101" s="13">
        <v>0</v>
      </c>
      <c r="D101" s="14">
        <v>0</v>
      </c>
      <c r="E101" s="13">
        <v>0</v>
      </c>
      <c r="F101" s="53">
        <v>0</v>
      </c>
      <c r="G101" s="53">
        <v>0</v>
      </c>
      <c r="H101" s="13"/>
      <c r="I101" s="13">
        <v>0</v>
      </c>
      <c r="J101" s="64"/>
    </row>
    <row r="102" spans="1:10" ht="23.25" customHeight="1" x14ac:dyDescent="0.25">
      <c r="A102" s="62"/>
      <c r="B102" s="6" t="s">
        <v>12</v>
      </c>
      <c r="C102" s="13">
        <v>6672</v>
      </c>
      <c r="D102" s="14">
        <v>0</v>
      </c>
      <c r="E102" s="13">
        <v>6672</v>
      </c>
      <c r="F102" s="53">
        <v>3324</v>
      </c>
      <c r="G102" s="53">
        <v>0</v>
      </c>
      <c r="H102" s="13"/>
      <c r="I102" s="13">
        <v>0</v>
      </c>
      <c r="J102" s="65"/>
    </row>
    <row r="103" spans="1:10" ht="26.25" customHeight="1" x14ac:dyDescent="0.25">
      <c r="A103" s="62" t="s">
        <v>63</v>
      </c>
      <c r="B103" s="6" t="s">
        <v>9</v>
      </c>
      <c r="C103" s="13">
        <f>SUM(C104:C106)</f>
        <v>1784</v>
      </c>
      <c r="D103" s="14">
        <f t="shared" ref="D103:H103" si="47">SUM(D104:D106)</f>
        <v>0</v>
      </c>
      <c r="E103" s="13">
        <f t="shared" si="47"/>
        <v>1784</v>
      </c>
      <c r="F103" s="53">
        <f t="shared" si="47"/>
        <v>0</v>
      </c>
      <c r="G103" s="53">
        <f t="shared" si="47"/>
        <v>0</v>
      </c>
      <c r="H103" s="13">
        <f t="shared" si="47"/>
        <v>0</v>
      </c>
      <c r="I103" s="13">
        <f t="shared" ref="I103" si="48">SUM(I104:I106)</f>
        <v>0</v>
      </c>
      <c r="J103" s="63" t="s">
        <v>142</v>
      </c>
    </row>
    <row r="104" spans="1:10" ht="26.25" customHeight="1" x14ac:dyDescent="0.25">
      <c r="A104" s="62"/>
      <c r="B104" s="6" t="s">
        <v>10</v>
      </c>
      <c r="C104" s="13">
        <v>0</v>
      </c>
      <c r="D104" s="14">
        <v>0</v>
      </c>
      <c r="E104" s="13">
        <v>0</v>
      </c>
      <c r="F104" s="53">
        <v>0</v>
      </c>
      <c r="G104" s="53">
        <v>0</v>
      </c>
      <c r="H104" s="13"/>
      <c r="I104" s="13">
        <v>0</v>
      </c>
      <c r="J104" s="64"/>
    </row>
    <row r="105" spans="1:10" ht="26.25" customHeight="1" x14ac:dyDescent="0.25">
      <c r="A105" s="62"/>
      <c r="B105" s="6" t="s">
        <v>11</v>
      </c>
      <c r="C105" s="13">
        <v>0</v>
      </c>
      <c r="D105" s="14">
        <v>0</v>
      </c>
      <c r="E105" s="13">
        <v>0</v>
      </c>
      <c r="F105" s="53">
        <v>0</v>
      </c>
      <c r="G105" s="53">
        <v>0</v>
      </c>
      <c r="H105" s="13"/>
      <c r="I105" s="13">
        <v>0</v>
      </c>
      <c r="J105" s="64"/>
    </row>
    <row r="106" spans="1:10" ht="30" customHeight="1" x14ac:dyDescent="0.25">
      <c r="A106" s="62"/>
      <c r="B106" s="6" t="s">
        <v>12</v>
      </c>
      <c r="C106" s="13">
        <v>1784</v>
      </c>
      <c r="D106" s="14">
        <v>0</v>
      </c>
      <c r="E106" s="13">
        <v>1784</v>
      </c>
      <c r="F106" s="53">
        <v>0</v>
      </c>
      <c r="G106" s="53">
        <v>0</v>
      </c>
      <c r="H106" s="13"/>
      <c r="I106" s="13">
        <v>0</v>
      </c>
      <c r="J106" s="65"/>
    </row>
    <row r="107" spans="1:10" ht="23.25" customHeight="1" x14ac:dyDescent="0.25">
      <c r="A107" s="62" t="s">
        <v>64</v>
      </c>
      <c r="B107" s="6" t="s">
        <v>9</v>
      </c>
      <c r="C107" s="13">
        <f>SUM(C108:C110)</f>
        <v>87</v>
      </c>
      <c r="D107" s="14">
        <f t="shared" ref="D107:H107" si="49">SUM(D108:D110)</f>
        <v>0</v>
      </c>
      <c r="E107" s="13">
        <f t="shared" si="49"/>
        <v>87</v>
      </c>
      <c r="F107" s="53">
        <f t="shared" si="49"/>
        <v>87</v>
      </c>
      <c r="G107" s="53">
        <f t="shared" si="49"/>
        <v>87</v>
      </c>
      <c r="H107" s="13">
        <f t="shared" si="49"/>
        <v>0</v>
      </c>
      <c r="I107" s="13">
        <f t="shared" ref="I107" si="50">SUM(I108:I110)</f>
        <v>0</v>
      </c>
      <c r="J107" s="63" t="s">
        <v>32</v>
      </c>
    </row>
    <row r="108" spans="1:10" ht="33.75" customHeight="1" x14ac:dyDescent="0.25">
      <c r="A108" s="62"/>
      <c r="B108" s="6" t="s">
        <v>10</v>
      </c>
      <c r="C108" s="13">
        <v>0</v>
      </c>
      <c r="D108" s="14">
        <v>0</v>
      </c>
      <c r="E108" s="13">
        <v>0</v>
      </c>
      <c r="F108" s="53">
        <v>0</v>
      </c>
      <c r="G108" s="53">
        <v>0</v>
      </c>
      <c r="H108" s="13"/>
      <c r="I108" s="13">
        <v>0</v>
      </c>
      <c r="J108" s="64"/>
    </row>
    <row r="109" spans="1:10" ht="29.25" customHeight="1" x14ac:dyDescent="0.25">
      <c r="A109" s="62"/>
      <c r="B109" s="6" t="s">
        <v>11</v>
      </c>
      <c r="C109" s="13">
        <v>0</v>
      </c>
      <c r="D109" s="14">
        <v>0</v>
      </c>
      <c r="E109" s="13">
        <v>0</v>
      </c>
      <c r="F109" s="53">
        <v>0</v>
      </c>
      <c r="G109" s="53">
        <v>0</v>
      </c>
      <c r="H109" s="13"/>
      <c r="I109" s="13">
        <v>0</v>
      </c>
      <c r="J109" s="64"/>
    </row>
    <row r="110" spans="1:10" ht="31.5" customHeight="1" x14ac:dyDescent="0.25">
      <c r="A110" s="62"/>
      <c r="B110" s="6" t="s">
        <v>12</v>
      </c>
      <c r="C110" s="13">
        <v>87</v>
      </c>
      <c r="D110" s="14">
        <v>0</v>
      </c>
      <c r="E110" s="13">
        <v>87</v>
      </c>
      <c r="F110" s="53">
        <v>87</v>
      </c>
      <c r="G110" s="53">
        <v>87</v>
      </c>
      <c r="H110" s="13"/>
      <c r="I110" s="13">
        <v>0</v>
      </c>
      <c r="J110" s="65"/>
    </row>
    <row r="111" spans="1:10" ht="23.25" customHeight="1" x14ac:dyDescent="0.25">
      <c r="A111" s="62" t="s">
        <v>81</v>
      </c>
      <c r="B111" s="6" t="s">
        <v>9</v>
      </c>
      <c r="C111" s="13">
        <f>SUM(C112:C114)</f>
        <v>2475</v>
      </c>
      <c r="D111" s="14">
        <f t="shared" ref="D111:G111" si="51">SUM(D112:D114)</f>
        <v>0</v>
      </c>
      <c r="E111" s="13">
        <f t="shared" si="51"/>
        <v>2475</v>
      </c>
      <c r="F111" s="53">
        <f t="shared" si="51"/>
        <v>357</v>
      </c>
      <c r="G111" s="53">
        <f t="shared" si="51"/>
        <v>271</v>
      </c>
      <c r="H111" s="13"/>
      <c r="I111" s="13">
        <f t="shared" ref="I111" si="52">SUM(I112:I114)</f>
        <v>0</v>
      </c>
      <c r="J111" s="63" t="s">
        <v>97</v>
      </c>
    </row>
    <row r="112" spans="1:10" ht="23.25" customHeight="1" x14ac:dyDescent="0.25">
      <c r="A112" s="62"/>
      <c r="B112" s="6" t="s">
        <v>10</v>
      </c>
      <c r="C112" s="13">
        <v>0</v>
      </c>
      <c r="D112" s="14">
        <v>0</v>
      </c>
      <c r="E112" s="13">
        <v>0</v>
      </c>
      <c r="F112" s="53">
        <v>0</v>
      </c>
      <c r="G112" s="53">
        <v>0</v>
      </c>
      <c r="H112" s="13"/>
      <c r="I112" s="13">
        <v>0</v>
      </c>
      <c r="J112" s="64"/>
    </row>
    <row r="113" spans="1:10" ht="23.25" customHeight="1" x14ac:dyDescent="0.25">
      <c r="A113" s="62"/>
      <c r="B113" s="6" t="s">
        <v>11</v>
      </c>
      <c r="C113" s="13">
        <v>0</v>
      </c>
      <c r="D113" s="14">
        <v>0</v>
      </c>
      <c r="E113" s="13">
        <v>0</v>
      </c>
      <c r="F113" s="53">
        <v>0</v>
      </c>
      <c r="G113" s="53">
        <v>0</v>
      </c>
      <c r="H113" s="13"/>
      <c r="I113" s="13">
        <v>0</v>
      </c>
      <c r="J113" s="64"/>
    </row>
    <row r="114" spans="1:10" ht="23.25" customHeight="1" x14ac:dyDescent="0.25">
      <c r="A114" s="62"/>
      <c r="B114" s="6" t="s">
        <v>12</v>
      </c>
      <c r="C114" s="13">
        <v>2475</v>
      </c>
      <c r="D114" s="14">
        <v>0</v>
      </c>
      <c r="E114" s="13">
        <v>2475</v>
      </c>
      <c r="F114" s="53">
        <v>357</v>
      </c>
      <c r="G114" s="53">
        <v>271</v>
      </c>
      <c r="H114" s="13"/>
      <c r="I114" s="13"/>
      <c r="J114" s="65"/>
    </row>
    <row r="115" spans="1:10" ht="26.25" customHeight="1" x14ac:dyDescent="0.25">
      <c r="A115" s="31" t="s">
        <v>47</v>
      </c>
      <c r="B115" s="31" t="s">
        <v>12</v>
      </c>
      <c r="C115" s="13">
        <v>16756</v>
      </c>
      <c r="D115" s="14">
        <v>16756</v>
      </c>
      <c r="E115" s="13">
        <v>16756</v>
      </c>
      <c r="F115" s="53">
        <v>15357</v>
      </c>
      <c r="G115" s="53">
        <v>15357</v>
      </c>
      <c r="H115" s="13"/>
      <c r="I115" s="13">
        <v>15357</v>
      </c>
      <c r="J115" s="39" t="s">
        <v>98</v>
      </c>
    </row>
    <row r="116" spans="1:10" ht="26.25" customHeight="1" x14ac:dyDescent="0.25">
      <c r="A116" s="34" t="s">
        <v>46</v>
      </c>
      <c r="B116" s="31"/>
      <c r="C116" s="51">
        <f>C117+C121+C125+C129+C133+C137+C141+C145+C149+C153+C157+C161+C165+C169+C173+C177+C181+C185+C189+C193+C197</f>
        <v>454558</v>
      </c>
      <c r="D116" s="51">
        <f t="shared" ref="D116:I116" si="53">D117+D121+D125+D129+D133+D137+D141+D145+D149+D153+D157+D161+D165+D169+D173+D177+D181+D185+D189+D193+D197</f>
        <v>26980</v>
      </c>
      <c r="E116" s="51">
        <f t="shared" si="53"/>
        <v>454558</v>
      </c>
      <c r="F116" s="51">
        <f t="shared" si="53"/>
        <v>41882</v>
      </c>
      <c r="G116" s="51">
        <f t="shared" si="53"/>
        <v>40384</v>
      </c>
      <c r="H116" s="51">
        <f t="shared" si="53"/>
        <v>0</v>
      </c>
      <c r="I116" s="51">
        <f t="shared" si="53"/>
        <v>14702</v>
      </c>
      <c r="J116" s="32"/>
    </row>
    <row r="117" spans="1:10" ht="23.25" customHeight="1" x14ac:dyDescent="0.25">
      <c r="A117" s="72" t="s">
        <v>67</v>
      </c>
      <c r="B117" s="6" t="s">
        <v>9</v>
      </c>
      <c r="C117" s="13">
        <f>SUM(C118:C120)</f>
        <v>140050</v>
      </c>
      <c r="D117" s="14">
        <f t="shared" ref="D117:G117" si="54">SUM(D118:D120)</f>
        <v>0</v>
      </c>
      <c r="E117" s="13">
        <f t="shared" si="54"/>
        <v>140050</v>
      </c>
      <c r="F117" s="53">
        <f t="shared" si="54"/>
        <v>23042</v>
      </c>
      <c r="G117" s="53">
        <f t="shared" si="54"/>
        <v>23042</v>
      </c>
      <c r="H117" s="13"/>
      <c r="I117" s="13">
        <f t="shared" ref="I117" si="55">SUM(I118:I120)</f>
        <v>0</v>
      </c>
      <c r="J117" s="63" t="s">
        <v>143</v>
      </c>
    </row>
    <row r="118" spans="1:10" ht="33.75" customHeight="1" x14ac:dyDescent="0.25">
      <c r="A118" s="72"/>
      <c r="B118" s="6" t="s">
        <v>10</v>
      </c>
      <c r="C118" s="13">
        <v>0</v>
      </c>
      <c r="D118" s="14">
        <v>0</v>
      </c>
      <c r="E118" s="13">
        <v>0</v>
      </c>
      <c r="F118" s="53">
        <v>0</v>
      </c>
      <c r="G118" s="53">
        <v>0</v>
      </c>
      <c r="H118" s="13"/>
      <c r="I118" s="13">
        <v>0</v>
      </c>
      <c r="J118" s="64"/>
    </row>
    <row r="119" spans="1:10" ht="29.25" customHeight="1" x14ac:dyDescent="0.25">
      <c r="A119" s="72"/>
      <c r="B119" s="6" t="s">
        <v>11</v>
      </c>
      <c r="C119" s="13">
        <v>0</v>
      </c>
      <c r="D119" s="14">
        <v>0</v>
      </c>
      <c r="E119" s="13">
        <v>0</v>
      </c>
      <c r="F119" s="53">
        <v>0</v>
      </c>
      <c r="G119" s="53">
        <v>0</v>
      </c>
      <c r="H119" s="13"/>
      <c r="I119" s="13">
        <v>0</v>
      </c>
      <c r="J119" s="64"/>
    </row>
    <row r="120" spans="1:10" ht="52.5" customHeight="1" x14ac:dyDescent="0.25">
      <c r="A120" s="72"/>
      <c r="B120" s="6" t="s">
        <v>12</v>
      </c>
      <c r="C120" s="13">
        <v>140050</v>
      </c>
      <c r="D120" s="14">
        <v>0</v>
      </c>
      <c r="E120" s="13">
        <v>140050</v>
      </c>
      <c r="F120" s="53">
        <v>23042</v>
      </c>
      <c r="G120" s="53">
        <v>23042</v>
      </c>
      <c r="H120" s="13"/>
      <c r="I120" s="13">
        <v>0</v>
      </c>
      <c r="J120" s="65"/>
    </row>
    <row r="121" spans="1:10" ht="23.25" customHeight="1" x14ac:dyDescent="0.25">
      <c r="A121" s="62" t="s">
        <v>68</v>
      </c>
      <c r="B121" s="6" t="s">
        <v>9</v>
      </c>
      <c r="C121" s="13">
        <f>SUM(C122:C124)</f>
        <v>259567</v>
      </c>
      <c r="D121" s="14">
        <f t="shared" ref="D121:G121" si="56">SUM(D122:D124)</f>
        <v>0</v>
      </c>
      <c r="E121" s="13">
        <f t="shared" si="56"/>
        <v>259567</v>
      </c>
      <c r="F121" s="53">
        <f t="shared" si="56"/>
        <v>0</v>
      </c>
      <c r="G121" s="53">
        <f t="shared" si="56"/>
        <v>0</v>
      </c>
      <c r="H121" s="13"/>
      <c r="I121" s="13">
        <f t="shared" ref="I121" si="57">SUM(I122:I124)</f>
        <v>0</v>
      </c>
      <c r="J121" s="63" t="s">
        <v>144</v>
      </c>
    </row>
    <row r="122" spans="1:10" ht="23.25" customHeight="1" x14ac:dyDescent="0.25">
      <c r="A122" s="62"/>
      <c r="B122" s="6" t="s">
        <v>10</v>
      </c>
      <c r="C122" s="13">
        <v>0</v>
      </c>
      <c r="D122" s="14">
        <v>0</v>
      </c>
      <c r="E122" s="13">
        <v>0</v>
      </c>
      <c r="F122" s="53">
        <v>0</v>
      </c>
      <c r="G122" s="53">
        <v>0</v>
      </c>
      <c r="H122" s="13"/>
      <c r="I122" s="13">
        <v>0</v>
      </c>
      <c r="J122" s="64"/>
    </row>
    <row r="123" spans="1:10" ht="23.25" customHeight="1" x14ac:dyDescent="0.25">
      <c r="A123" s="62"/>
      <c r="B123" s="6" t="s">
        <v>11</v>
      </c>
      <c r="C123" s="13">
        <v>246589</v>
      </c>
      <c r="D123" s="14">
        <v>0</v>
      </c>
      <c r="E123" s="13">
        <v>246589</v>
      </c>
      <c r="F123" s="53">
        <v>0</v>
      </c>
      <c r="G123" s="53">
        <v>0</v>
      </c>
      <c r="H123" s="13"/>
      <c r="I123" s="13">
        <v>0</v>
      </c>
      <c r="J123" s="64"/>
    </row>
    <row r="124" spans="1:10" ht="23.25" customHeight="1" x14ac:dyDescent="0.25">
      <c r="A124" s="62"/>
      <c r="B124" s="6" t="s">
        <v>12</v>
      </c>
      <c r="C124" s="13">
        <v>12978</v>
      </c>
      <c r="D124" s="14">
        <v>0</v>
      </c>
      <c r="E124" s="13">
        <v>12978</v>
      </c>
      <c r="F124" s="53">
        <v>0</v>
      </c>
      <c r="G124" s="53">
        <v>0</v>
      </c>
      <c r="H124" s="13"/>
      <c r="I124" s="13">
        <v>0</v>
      </c>
      <c r="J124" s="65"/>
    </row>
    <row r="125" spans="1:10" ht="23.25" customHeight="1" x14ac:dyDescent="0.25">
      <c r="A125" s="62" t="s">
        <v>66</v>
      </c>
      <c r="B125" s="6" t="s">
        <v>9</v>
      </c>
      <c r="C125" s="13">
        <f>SUM(C126:C128)</f>
        <v>3900</v>
      </c>
      <c r="D125" s="14">
        <f t="shared" ref="D125:G125" si="58">SUM(D126:D128)</f>
        <v>0</v>
      </c>
      <c r="E125" s="13">
        <f t="shared" si="58"/>
        <v>3900</v>
      </c>
      <c r="F125" s="53">
        <f t="shared" si="58"/>
        <v>0</v>
      </c>
      <c r="G125" s="53">
        <f t="shared" si="58"/>
        <v>0</v>
      </c>
      <c r="H125" s="13"/>
      <c r="I125" s="13">
        <f t="shared" ref="I125" si="59">SUM(I126:I128)</f>
        <v>0</v>
      </c>
      <c r="J125" s="63" t="s">
        <v>145</v>
      </c>
    </row>
    <row r="126" spans="1:10" ht="23.25" customHeight="1" x14ac:dyDescent="0.25">
      <c r="A126" s="62"/>
      <c r="B126" s="6" t="s">
        <v>10</v>
      </c>
      <c r="C126" s="13">
        <v>0</v>
      </c>
      <c r="D126" s="14">
        <v>0</v>
      </c>
      <c r="E126" s="13">
        <v>0</v>
      </c>
      <c r="F126" s="53">
        <v>0</v>
      </c>
      <c r="G126" s="53">
        <v>0</v>
      </c>
      <c r="H126" s="13"/>
      <c r="I126" s="13">
        <v>0</v>
      </c>
      <c r="J126" s="64"/>
    </row>
    <row r="127" spans="1:10" ht="23.25" customHeight="1" x14ac:dyDescent="0.25">
      <c r="A127" s="62"/>
      <c r="B127" s="6" t="s">
        <v>11</v>
      </c>
      <c r="C127" s="13">
        <v>0</v>
      </c>
      <c r="D127" s="14">
        <v>0</v>
      </c>
      <c r="E127" s="13">
        <v>0</v>
      </c>
      <c r="F127" s="53">
        <v>0</v>
      </c>
      <c r="G127" s="53">
        <v>0</v>
      </c>
      <c r="H127" s="13"/>
      <c r="I127" s="13">
        <v>0</v>
      </c>
      <c r="J127" s="64"/>
    </row>
    <row r="128" spans="1:10" ht="23.25" customHeight="1" x14ac:dyDescent="0.25">
      <c r="A128" s="62"/>
      <c r="B128" s="6" t="s">
        <v>12</v>
      </c>
      <c r="C128" s="13">
        <v>3900</v>
      </c>
      <c r="D128" s="14">
        <v>0</v>
      </c>
      <c r="E128" s="13">
        <v>3900</v>
      </c>
      <c r="F128" s="53">
        <v>0</v>
      </c>
      <c r="G128" s="53">
        <v>0</v>
      </c>
      <c r="H128" s="13"/>
      <c r="I128" s="13">
        <v>0</v>
      </c>
      <c r="J128" s="65"/>
    </row>
    <row r="129" spans="1:10" ht="23.25" customHeight="1" x14ac:dyDescent="0.25">
      <c r="A129" s="62" t="s">
        <v>34</v>
      </c>
      <c r="B129" s="6" t="s">
        <v>9</v>
      </c>
      <c r="C129" s="13">
        <f>SUM(C130:C132)</f>
        <v>5081</v>
      </c>
      <c r="D129" s="14">
        <f t="shared" ref="D129:G129" si="60">SUM(D130:D132)</f>
        <v>0</v>
      </c>
      <c r="E129" s="13">
        <f t="shared" si="60"/>
        <v>5081</v>
      </c>
      <c r="F129" s="53">
        <f t="shared" si="60"/>
        <v>82</v>
      </c>
      <c r="G129" s="53">
        <f t="shared" si="60"/>
        <v>82</v>
      </c>
      <c r="H129" s="13"/>
      <c r="I129" s="13">
        <f t="shared" ref="I129" si="61">SUM(I130:I132)</f>
        <v>0</v>
      </c>
      <c r="J129" s="63" t="s">
        <v>113</v>
      </c>
    </row>
    <row r="130" spans="1:10" ht="23.25" customHeight="1" x14ac:dyDescent="0.25">
      <c r="A130" s="62"/>
      <c r="B130" s="6" t="s">
        <v>10</v>
      </c>
      <c r="C130" s="13">
        <v>0</v>
      </c>
      <c r="D130" s="14">
        <v>0</v>
      </c>
      <c r="E130" s="13">
        <v>0</v>
      </c>
      <c r="F130" s="53">
        <v>0</v>
      </c>
      <c r="G130" s="53">
        <v>0</v>
      </c>
      <c r="H130" s="13"/>
      <c r="I130" s="13">
        <v>0</v>
      </c>
      <c r="J130" s="64"/>
    </row>
    <row r="131" spans="1:10" ht="23.25" customHeight="1" x14ac:dyDescent="0.25">
      <c r="A131" s="62"/>
      <c r="B131" s="6" t="s">
        <v>11</v>
      </c>
      <c r="C131" s="13">
        <v>0</v>
      </c>
      <c r="D131" s="14">
        <v>0</v>
      </c>
      <c r="E131" s="13">
        <v>0</v>
      </c>
      <c r="F131" s="53">
        <v>0</v>
      </c>
      <c r="G131" s="53">
        <v>0</v>
      </c>
      <c r="H131" s="13"/>
      <c r="I131" s="13">
        <v>0</v>
      </c>
      <c r="J131" s="64"/>
    </row>
    <row r="132" spans="1:10" ht="23.25" customHeight="1" x14ac:dyDescent="0.25">
      <c r="A132" s="62"/>
      <c r="B132" s="6" t="s">
        <v>12</v>
      </c>
      <c r="C132" s="13">
        <v>5081</v>
      </c>
      <c r="D132" s="14">
        <v>0</v>
      </c>
      <c r="E132" s="13">
        <v>5081</v>
      </c>
      <c r="F132" s="53">
        <v>82</v>
      </c>
      <c r="G132" s="53">
        <v>82</v>
      </c>
      <c r="H132" s="13"/>
      <c r="I132" s="13">
        <v>0</v>
      </c>
      <c r="J132" s="65"/>
    </row>
    <row r="133" spans="1:10" ht="23.25" customHeight="1" x14ac:dyDescent="0.25">
      <c r="A133" s="62" t="s">
        <v>69</v>
      </c>
      <c r="B133" s="11" t="s">
        <v>9</v>
      </c>
      <c r="C133" s="13">
        <f>SUM(C134:C136)</f>
        <v>2000</v>
      </c>
      <c r="D133" s="14">
        <f t="shared" ref="D133:G133" si="62">SUM(D134:D136)</f>
        <v>0</v>
      </c>
      <c r="E133" s="13">
        <f t="shared" si="62"/>
        <v>2000</v>
      </c>
      <c r="F133" s="53">
        <f t="shared" si="62"/>
        <v>0</v>
      </c>
      <c r="G133" s="53">
        <f t="shared" si="62"/>
        <v>0</v>
      </c>
      <c r="H133" s="13"/>
      <c r="I133" s="13">
        <f t="shared" ref="I133" si="63">SUM(I134:I136)</f>
        <v>0</v>
      </c>
      <c r="J133" s="63" t="s">
        <v>146</v>
      </c>
    </row>
    <row r="134" spans="1:10" ht="23.25" customHeight="1" x14ac:dyDescent="0.25">
      <c r="A134" s="62"/>
      <c r="B134" s="11" t="s">
        <v>10</v>
      </c>
      <c r="C134" s="13">
        <v>0</v>
      </c>
      <c r="D134" s="14">
        <v>0</v>
      </c>
      <c r="E134" s="13">
        <v>0</v>
      </c>
      <c r="F134" s="53">
        <v>0</v>
      </c>
      <c r="G134" s="53">
        <v>0</v>
      </c>
      <c r="H134" s="13"/>
      <c r="I134" s="13">
        <v>0</v>
      </c>
      <c r="J134" s="64"/>
    </row>
    <row r="135" spans="1:10" ht="23.25" customHeight="1" x14ac:dyDescent="0.25">
      <c r="A135" s="62"/>
      <c r="B135" s="11" t="s">
        <v>11</v>
      </c>
      <c r="C135" s="13">
        <v>0</v>
      </c>
      <c r="D135" s="14">
        <v>0</v>
      </c>
      <c r="E135" s="13">
        <v>0</v>
      </c>
      <c r="F135" s="53">
        <v>0</v>
      </c>
      <c r="G135" s="53">
        <v>0</v>
      </c>
      <c r="H135" s="13"/>
      <c r="I135" s="13">
        <v>0</v>
      </c>
      <c r="J135" s="64"/>
    </row>
    <row r="136" spans="1:10" ht="23.25" customHeight="1" x14ac:dyDescent="0.25">
      <c r="A136" s="62"/>
      <c r="B136" s="11" t="s">
        <v>12</v>
      </c>
      <c r="C136" s="13">
        <v>2000</v>
      </c>
      <c r="D136" s="14">
        <v>0</v>
      </c>
      <c r="E136" s="13">
        <v>2000</v>
      </c>
      <c r="F136" s="53">
        <v>0</v>
      </c>
      <c r="G136" s="53">
        <v>0</v>
      </c>
      <c r="H136" s="13"/>
      <c r="I136" s="13">
        <v>0</v>
      </c>
      <c r="J136" s="65"/>
    </row>
    <row r="137" spans="1:10" ht="23.25" customHeight="1" x14ac:dyDescent="0.25">
      <c r="A137" s="62" t="s">
        <v>70</v>
      </c>
      <c r="B137" s="11" t="s">
        <v>9</v>
      </c>
      <c r="C137" s="13">
        <f>SUM(C138:C140)</f>
        <v>100</v>
      </c>
      <c r="D137" s="14">
        <f t="shared" ref="D137:H137" si="64">SUM(D138:D140)</f>
        <v>0</v>
      </c>
      <c r="E137" s="13">
        <f t="shared" si="64"/>
        <v>100</v>
      </c>
      <c r="F137" s="53">
        <f t="shared" si="64"/>
        <v>100</v>
      </c>
      <c r="G137" s="53">
        <f t="shared" si="64"/>
        <v>0</v>
      </c>
      <c r="H137" s="13">
        <f t="shared" si="64"/>
        <v>0</v>
      </c>
      <c r="I137" s="13">
        <f t="shared" ref="I137" si="65">SUM(I138:I140)</f>
        <v>0</v>
      </c>
      <c r="J137" s="63" t="s">
        <v>104</v>
      </c>
    </row>
    <row r="138" spans="1:10" ht="23.25" customHeight="1" x14ac:dyDescent="0.25">
      <c r="A138" s="62"/>
      <c r="B138" s="11" t="s">
        <v>10</v>
      </c>
      <c r="C138" s="13">
        <v>0</v>
      </c>
      <c r="D138" s="14">
        <v>0</v>
      </c>
      <c r="E138" s="13">
        <v>0</v>
      </c>
      <c r="F138" s="53">
        <v>0</v>
      </c>
      <c r="G138" s="53">
        <v>0</v>
      </c>
      <c r="H138" s="13"/>
      <c r="I138" s="13">
        <v>0</v>
      </c>
      <c r="J138" s="64"/>
    </row>
    <row r="139" spans="1:10" ht="23.25" customHeight="1" x14ac:dyDescent="0.25">
      <c r="A139" s="62"/>
      <c r="B139" s="11" t="s">
        <v>11</v>
      </c>
      <c r="C139" s="13">
        <v>0</v>
      </c>
      <c r="D139" s="14">
        <v>0</v>
      </c>
      <c r="E139" s="13">
        <v>0</v>
      </c>
      <c r="F139" s="53">
        <v>0</v>
      </c>
      <c r="G139" s="53">
        <v>0</v>
      </c>
      <c r="H139" s="13"/>
      <c r="I139" s="13">
        <v>0</v>
      </c>
      <c r="J139" s="64"/>
    </row>
    <row r="140" spans="1:10" ht="24.75" customHeight="1" x14ac:dyDescent="0.25">
      <c r="A140" s="62"/>
      <c r="B140" s="11" t="s">
        <v>12</v>
      </c>
      <c r="C140" s="13">
        <v>100</v>
      </c>
      <c r="D140" s="14">
        <v>0</v>
      </c>
      <c r="E140" s="13">
        <v>100</v>
      </c>
      <c r="F140" s="53">
        <v>100</v>
      </c>
      <c r="G140" s="53">
        <v>0</v>
      </c>
      <c r="H140" s="13"/>
      <c r="I140" s="13">
        <v>0</v>
      </c>
      <c r="J140" s="65"/>
    </row>
    <row r="141" spans="1:10" ht="23.25" customHeight="1" x14ac:dyDescent="0.25">
      <c r="A141" s="62" t="s">
        <v>71</v>
      </c>
      <c r="B141" s="11" t="s">
        <v>9</v>
      </c>
      <c r="C141" s="13">
        <f>SUM(C142:C144)</f>
        <v>794</v>
      </c>
      <c r="D141" s="14">
        <f t="shared" ref="D141" si="66">SUM(D142:D144)</f>
        <v>0</v>
      </c>
      <c r="E141" s="13">
        <f t="shared" ref="E141" si="67">SUM(E142:E144)</f>
        <v>794</v>
      </c>
      <c r="F141" s="53">
        <f t="shared" ref="F141" si="68">SUM(F142:F144)</f>
        <v>794</v>
      </c>
      <c r="G141" s="53">
        <f t="shared" ref="G141" si="69">SUM(G142:G144)</f>
        <v>794</v>
      </c>
      <c r="H141" s="13">
        <f t="shared" ref="H141" si="70">SUM(H142:H144)</f>
        <v>0</v>
      </c>
      <c r="I141" s="13">
        <f t="shared" ref="I141" si="71">SUM(I142:I144)</f>
        <v>0</v>
      </c>
      <c r="J141" s="63" t="s">
        <v>101</v>
      </c>
    </row>
    <row r="142" spans="1:10" ht="23.25" customHeight="1" x14ac:dyDescent="0.25">
      <c r="A142" s="62"/>
      <c r="B142" s="11" t="s">
        <v>10</v>
      </c>
      <c r="C142" s="13">
        <v>0</v>
      </c>
      <c r="D142" s="14">
        <v>0</v>
      </c>
      <c r="E142" s="13">
        <v>0</v>
      </c>
      <c r="F142" s="53">
        <v>0</v>
      </c>
      <c r="G142" s="53">
        <v>0</v>
      </c>
      <c r="H142" s="13"/>
      <c r="I142" s="13">
        <v>0</v>
      </c>
      <c r="J142" s="64"/>
    </row>
    <row r="143" spans="1:10" ht="23.25" customHeight="1" x14ac:dyDescent="0.25">
      <c r="A143" s="62"/>
      <c r="B143" s="11" t="s">
        <v>11</v>
      </c>
      <c r="C143" s="13">
        <v>0</v>
      </c>
      <c r="D143" s="14">
        <v>0</v>
      </c>
      <c r="E143" s="13">
        <v>0</v>
      </c>
      <c r="F143" s="53">
        <v>0</v>
      </c>
      <c r="G143" s="53">
        <v>0</v>
      </c>
      <c r="H143" s="13"/>
      <c r="I143" s="13">
        <v>0</v>
      </c>
      <c r="J143" s="64"/>
    </row>
    <row r="144" spans="1:10" ht="23.25" customHeight="1" x14ac:dyDescent="0.25">
      <c r="A144" s="62"/>
      <c r="B144" s="11" t="s">
        <v>12</v>
      </c>
      <c r="C144" s="13">
        <v>794</v>
      </c>
      <c r="D144" s="14">
        <v>0</v>
      </c>
      <c r="E144" s="13">
        <v>794</v>
      </c>
      <c r="F144" s="53">
        <v>794</v>
      </c>
      <c r="G144" s="53">
        <v>794</v>
      </c>
      <c r="H144" s="13"/>
      <c r="I144" s="13">
        <v>0</v>
      </c>
      <c r="J144" s="65"/>
    </row>
    <row r="145" spans="1:10" ht="23.25" customHeight="1" x14ac:dyDescent="0.25">
      <c r="A145" s="62" t="s">
        <v>72</v>
      </c>
      <c r="B145" s="11" t="s">
        <v>9</v>
      </c>
      <c r="C145" s="13">
        <f>SUM(C146:C148)</f>
        <v>800</v>
      </c>
      <c r="D145" s="14">
        <f t="shared" ref="D145" si="72">SUM(D146:D148)</f>
        <v>0</v>
      </c>
      <c r="E145" s="13">
        <f t="shared" ref="E145" si="73">SUM(E146:E148)</f>
        <v>800</v>
      </c>
      <c r="F145" s="53">
        <f t="shared" ref="F145" si="74">SUM(F146:F148)</f>
        <v>736</v>
      </c>
      <c r="G145" s="53">
        <f t="shared" ref="G145" si="75">SUM(G146:G148)</f>
        <v>736</v>
      </c>
      <c r="H145" s="13">
        <f t="shared" ref="H145" si="76">SUM(H146:H148)</f>
        <v>0</v>
      </c>
      <c r="I145" s="13">
        <f t="shared" ref="I145" si="77">SUM(I146:I148)</f>
        <v>0</v>
      </c>
      <c r="J145" s="63" t="s">
        <v>114</v>
      </c>
    </row>
    <row r="146" spans="1:10" ht="23.25" customHeight="1" x14ac:dyDescent="0.25">
      <c r="A146" s="62"/>
      <c r="B146" s="11" t="s">
        <v>10</v>
      </c>
      <c r="C146" s="13">
        <v>0</v>
      </c>
      <c r="D146" s="14">
        <v>0</v>
      </c>
      <c r="E146" s="13">
        <v>0</v>
      </c>
      <c r="F146" s="53">
        <v>0</v>
      </c>
      <c r="G146" s="53">
        <v>0</v>
      </c>
      <c r="H146" s="13"/>
      <c r="I146" s="13">
        <v>0</v>
      </c>
      <c r="J146" s="64"/>
    </row>
    <row r="147" spans="1:10" ht="23.25" customHeight="1" x14ac:dyDescent="0.25">
      <c r="A147" s="62"/>
      <c r="B147" s="11" t="s">
        <v>11</v>
      </c>
      <c r="C147" s="13">
        <v>0</v>
      </c>
      <c r="D147" s="14">
        <v>0</v>
      </c>
      <c r="E147" s="13">
        <v>0</v>
      </c>
      <c r="F147" s="53">
        <v>0</v>
      </c>
      <c r="G147" s="53">
        <v>0</v>
      </c>
      <c r="H147" s="13"/>
      <c r="I147" s="13">
        <v>0</v>
      </c>
      <c r="J147" s="64"/>
    </row>
    <row r="148" spans="1:10" ht="176.25" customHeight="1" x14ac:dyDescent="0.25">
      <c r="A148" s="62"/>
      <c r="B148" s="11" t="s">
        <v>12</v>
      </c>
      <c r="C148" s="13">
        <v>800</v>
      </c>
      <c r="D148" s="14">
        <v>0</v>
      </c>
      <c r="E148" s="13">
        <v>800</v>
      </c>
      <c r="F148" s="53">
        <v>736</v>
      </c>
      <c r="G148" s="53">
        <v>736</v>
      </c>
      <c r="H148" s="13"/>
      <c r="I148" s="13">
        <v>0</v>
      </c>
      <c r="J148" s="65"/>
    </row>
    <row r="149" spans="1:10" ht="23.25" customHeight="1" x14ac:dyDescent="0.25">
      <c r="A149" s="62" t="s">
        <v>73</v>
      </c>
      <c r="B149" s="11" t="s">
        <v>9</v>
      </c>
      <c r="C149" s="13">
        <f>SUM(C150:C152)</f>
        <v>181</v>
      </c>
      <c r="D149" s="14">
        <f t="shared" ref="D149" si="78">SUM(D150:D152)</f>
        <v>0</v>
      </c>
      <c r="E149" s="13">
        <f t="shared" ref="E149" si="79">SUM(E150:E152)</f>
        <v>181</v>
      </c>
      <c r="F149" s="53">
        <f t="shared" ref="F149" si="80">SUM(F150:F152)</f>
        <v>0</v>
      </c>
      <c r="G149" s="53">
        <f t="shared" ref="G149" si="81">SUM(G150:G152)</f>
        <v>0</v>
      </c>
      <c r="H149" s="13">
        <f t="shared" ref="H149" si="82">SUM(H150:H152)</f>
        <v>0</v>
      </c>
      <c r="I149" s="13">
        <f t="shared" ref="I149" si="83">SUM(I150:I152)</f>
        <v>0</v>
      </c>
      <c r="J149" s="63" t="s">
        <v>147</v>
      </c>
    </row>
    <row r="150" spans="1:10" ht="23.25" customHeight="1" x14ac:dyDescent="0.25">
      <c r="A150" s="62"/>
      <c r="B150" s="11" t="s">
        <v>10</v>
      </c>
      <c r="C150" s="13">
        <v>0</v>
      </c>
      <c r="D150" s="14">
        <v>0</v>
      </c>
      <c r="E150" s="13">
        <v>0</v>
      </c>
      <c r="F150" s="53">
        <v>0</v>
      </c>
      <c r="G150" s="53">
        <v>0</v>
      </c>
      <c r="H150" s="13"/>
      <c r="I150" s="13">
        <v>0</v>
      </c>
      <c r="J150" s="64"/>
    </row>
    <row r="151" spans="1:10" ht="23.25" customHeight="1" x14ac:dyDescent="0.25">
      <c r="A151" s="62"/>
      <c r="B151" s="11" t="s">
        <v>11</v>
      </c>
      <c r="C151" s="13">
        <v>0</v>
      </c>
      <c r="D151" s="14">
        <v>0</v>
      </c>
      <c r="E151" s="13">
        <v>0</v>
      </c>
      <c r="F151" s="53">
        <v>0</v>
      </c>
      <c r="G151" s="53">
        <v>0</v>
      </c>
      <c r="H151" s="13"/>
      <c r="I151" s="13">
        <v>0</v>
      </c>
      <c r="J151" s="64"/>
    </row>
    <row r="152" spans="1:10" ht="23.25" customHeight="1" x14ac:dyDescent="0.25">
      <c r="A152" s="62"/>
      <c r="B152" s="11" t="s">
        <v>12</v>
      </c>
      <c r="C152" s="13">
        <v>181</v>
      </c>
      <c r="D152" s="14">
        <v>0</v>
      </c>
      <c r="E152" s="13">
        <v>181</v>
      </c>
      <c r="F152" s="53">
        <v>0</v>
      </c>
      <c r="G152" s="53">
        <v>0</v>
      </c>
      <c r="H152" s="13"/>
      <c r="I152" s="13">
        <v>0</v>
      </c>
      <c r="J152" s="65"/>
    </row>
    <row r="153" spans="1:10" ht="23.25" customHeight="1" x14ac:dyDescent="0.25">
      <c r="A153" s="62" t="s">
        <v>124</v>
      </c>
      <c r="B153" s="60" t="s">
        <v>9</v>
      </c>
      <c r="C153" s="13">
        <f>SUM(C154:C156)</f>
        <v>550</v>
      </c>
      <c r="D153" s="14">
        <f t="shared" ref="D153:I153" si="84">SUM(D154:D156)</f>
        <v>0</v>
      </c>
      <c r="E153" s="13">
        <f t="shared" si="84"/>
        <v>550</v>
      </c>
      <c r="F153" s="53">
        <f t="shared" si="84"/>
        <v>0</v>
      </c>
      <c r="G153" s="53">
        <f t="shared" si="84"/>
        <v>0</v>
      </c>
      <c r="H153" s="13">
        <f t="shared" si="84"/>
        <v>0</v>
      </c>
      <c r="I153" s="13">
        <f t="shared" si="84"/>
        <v>0</v>
      </c>
      <c r="J153" s="63" t="s">
        <v>148</v>
      </c>
    </row>
    <row r="154" spans="1:10" ht="23.25" customHeight="1" x14ac:dyDescent="0.25">
      <c r="A154" s="62"/>
      <c r="B154" s="60" t="s">
        <v>10</v>
      </c>
      <c r="C154" s="13">
        <v>0</v>
      </c>
      <c r="D154" s="14">
        <v>0</v>
      </c>
      <c r="E154" s="13">
        <v>0</v>
      </c>
      <c r="F154" s="53">
        <v>0</v>
      </c>
      <c r="G154" s="53">
        <v>0</v>
      </c>
      <c r="H154" s="13"/>
      <c r="I154" s="13">
        <v>0</v>
      </c>
      <c r="J154" s="64"/>
    </row>
    <row r="155" spans="1:10" ht="23.25" customHeight="1" x14ac:dyDescent="0.25">
      <c r="A155" s="62"/>
      <c r="B155" s="60" t="s">
        <v>11</v>
      </c>
      <c r="C155" s="13">
        <v>0</v>
      </c>
      <c r="D155" s="14">
        <v>0</v>
      </c>
      <c r="E155" s="13">
        <v>0</v>
      </c>
      <c r="F155" s="53">
        <v>0</v>
      </c>
      <c r="G155" s="53">
        <v>0</v>
      </c>
      <c r="H155" s="13"/>
      <c r="I155" s="13">
        <v>0</v>
      </c>
      <c r="J155" s="64"/>
    </row>
    <row r="156" spans="1:10" ht="23.25" customHeight="1" x14ac:dyDescent="0.25">
      <c r="A156" s="62"/>
      <c r="B156" s="60" t="s">
        <v>12</v>
      </c>
      <c r="C156" s="13">
        <v>550</v>
      </c>
      <c r="D156" s="14">
        <v>0</v>
      </c>
      <c r="E156" s="13">
        <v>550</v>
      </c>
      <c r="F156" s="53">
        <v>0</v>
      </c>
      <c r="G156" s="53">
        <v>0</v>
      </c>
      <c r="H156" s="13"/>
      <c r="I156" s="13">
        <v>0</v>
      </c>
      <c r="J156" s="65"/>
    </row>
    <row r="157" spans="1:10" ht="23.25" customHeight="1" x14ac:dyDescent="0.25">
      <c r="A157" s="62" t="s">
        <v>74</v>
      </c>
      <c r="B157" s="11" t="s">
        <v>9</v>
      </c>
      <c r="C157" s="13">
        <f>SUM(C158:C160)</f>
        <v>787</v>
      </c>
      <c r="D157" s="14">
        <f t="shared" ref="D157" si="85">SUM(D158:D160)</f>
        <v>0</v>
      </c>
      <c r="E157" s="13">
        <f t="shared" ref="E157" si="86">SUM(E158:E160)</f>
        <v>787</v>
      </c>
      <c r="F157" s="53">
        <f t="shared" ref="F157" si="87">SUM(F158:F160)</f>
        <v>0</v>
      </c>
      <c r="G157" s="53">
        <f t="shared" ref="G157" si="88">SUM(G158:G160)</f>
        <v>0</v>
      </c>
      <c r="H157" s="13">
        <f t="shared" ref="H157" si="89">SUM(H158:H160)</f>
        <v>0</v>
      </c>
      <c r="I157" s="13">
        <f t="shared" ref="I157" si="90">SUM(I158:I160)</f>
        <v>0</v>
      </c>
      <c r="J157" s="63" t="s">
        <v>149</v>
      </c>
    </row>
    <row r="158" spans="1:10" ht="23.25" customHeight="1" x14ac:dyDescent="0.25">
      <c r="A158" s="62"/>
      <c r="B158" s="11" t="s">
        <v>10</v>
      </c>
      <c r="C158" s="13">
        <v>0</v>
      </c>
      <c r="D158" s="14">
        <v>0</v>
      </c>
      <c r="E158" s="13">
        <v>0</v>
      </c>
      <c r="F158" s="53">
        <v>0</v>
      </c>
      <c r="G158" s="53">
        <v>0</v>
      </c>
      <c r="H158" s="13"/>
      <c r="I158" s="13">
        <v>0</v>
      </c>
      <c r="J158" s="64"/>
    </row>
    <row r="159" spans="1:10" ht="23.25" customHeight="1" x14ac:dyDescent="0.25">
      <c r="A159" s="62"/>
      <c r="B159" s="11" t="s">
        <v>11</v>
      </c>
      <c r="C159" s="13">
        <v>0</v>
      </c>
      <c r="D159" s="14">
        <v>0</v>
      </c>
      <c r="E159" s="13">
        <v>0</v>
      </c>
      <c r="F159" s="53">
        <v>0</v>
      </c>
      <c r="G159" s="53">
        <v>0</v>
      </c>
      <c r="H159" s="13"/>
      <c r="I159" s="13">
        <v>0</v>
      </c>
      <c r="J159" s="64"/>
    </row>
    <row r="160" spans="1:10" ht="23.25" customHeight="1" x14ac:dyDescent="0.25">
      <c r="A160" s="62"/>
      <c r="B160" s="11" t="s">
        <v>12</v>
      </c>
      <c r="C160" s="13">
        <v>787</v>
      </c>
      <c r="D160" s="14">
        <v>0</v>
      </c>
      <c r="E160" s="13">
        <v>787</v>
      </c>
      <c r="F160" s="53">
        <v>0</v>
      </c>
      <c r="G160" s="53">
        <v>0</v>
      </c>
      <c r="H160" s="13"/>
      <c r="I160" s="13">
        <v>0</v>
      </c>
      <c r="J160" s="65"/>
    </row>
    <row r="161" spans="1:10" ht="23.25" customHeight="1" x14ac:dyDescent="0.25">
      <c r="A161" s="62" t="s">
        <v>75</v>
      </c>
      <c r="B161" s="11" t="s">
        <v>9</v>
      </c>
      <c r="C161" s="13">
        <f>SUM(C162:C164)</f>
        <v>2600</v>
      </c>
      <c r="D161" s="14">
        <f t="shared" ref="D161" si="91">SUM(D162:D164)</f>
        <v>0</v>
      </c>
      <c r="E161" s="13">
        <f t="shared" ref="E161" si="92">SUM(E162:E164)</f>
        <v>2600</v>
      </c>
      <c r="F161" s="53">
        <f t="shared" ref="F161" si="93">SUM(F162:F164)</f>
        <v>1382</v>
      </c>
      <c r="G161" s="53">
        <f t="shared" ref="G161" si="94">SUM(G162:G164)</f>
        <v>0</v>
      </c>
      <c r="H161" s="13">
        <f t="shared" ref="H161" si="95">SUM(H162:H164)</f>
        <v>0</v>
      </c>
      <c r="I161" s="13">
        <f t="shared" ref="I161" si="96">SUM(I162:I164)</f>
        <v>0</v>
      </c>
      <c r="J161" s="63" t="s">
        <v>156</v>
      </c>
    </row>
    <row r="162" spans="1:10" ht="23.25" customHeight="1" x14ac:dyDescent="0.25">
      <c r="A162" s="62"/>
      <c r="B162" s="11" t="s">
        <v>10</v>
      </c>
      <c r="C162" s="13">
        <v>0</v>
      </c>
      <c r="D162" s="14">
        <v>0</v>
      </c>
      <c r="E162" s="13">
        <v>0</v>
      </c>
      <c r="F162" s="53">
        <v>0</v>
      </c>
      <c r="G162" s="53">
        <v>0</v>
      </c>
      <c r="H162" s="13"/>
      <c r="I162" s="13">
        <v>0</v>
      </c>
      <c r="J162" s="64"/>
    </row>
    <row r="163" spans="1:10" ht="23.25" customHeight="1" x14ac:dyDescent="0.25">
      <c r="A163" s="62"/>
      <c r="B163" s="11" t="s">
        <v>11</v>
      </c>
      <c r="C163" s="13">
        <v>0</v>
      </c>
      <c r="D163" s="14">
        <v>0</v>
      </c>
      <c r="E163" s="13">
        <v>0</v>
      </c>
      <c r="F163" s="53">
        <v>0</v>
      </c>
      <c r="G163" s="53">
        <v>0</v>
      </c>
      <c r="H163" s="13"/>
      <c r="I163" s="13">
        <v>0</v>
      </c>
      <c r="J163" s="64"/>
    </row>
    <row r="164" spans="1:10" ht="23.25" customHeight="1" x14ac:dyDescent="0.25">
      <c r="A164" s="62"/>
      <c r="B164" s="11" t="s">
        <v>12</v>
      </c>
      <c r="C164" s="13">
        <v>2600</v>
      </c>
      <c r="D164" s="14">
        <v>0</v>
      </c>
      <c r="E164" s="13">
        <v>2600</v>
      </c>
      <c r="F164" s="53">
        <v>1382</v>
      </c>
      <c r="G164" s="53">
        <v>0</v>
      </c>
      <c r="H164" s="13"/>
      <c r="I164" s="13">
        <v>0</v>
      </c>
      <c r="J164" s="65"/>
    </row>
    <row r="165" spans="1:10" ht="23.25" customHeight="1" x14ac:dyDescent="0.25">
      <c r="A165" s="62" t="s">
        <v>76</v>
      </c>
      <c r="B165" s="11" t="s">
        <v>9</v>
      </c>
      <c r="C165" s="13">
        <f>SUM(C166:C168)</f>
        <v>1222</v>
      </c>
      <c r="D165" s="14">
        <f t="shared" ref="D165" si="97">SUM(D166:D168)</f>
        <v>0</v>
      </c>
      <c r="E165" s="13">
        <f t="shared" ref="E165" si="98">SUM(E166:E168)</f>
        <v>1222</v>
      </c>
      <c r="F165" s="53">
        <f t="shared" ref="F165" si="99">SUM(F166:F168)</f>
        <v>0</v>
      </c>
      <c r="G165" s="53">
        <f t="shared" ref="G165" si="100">SUM(G166:G168)</f>
        <v>0</v>
      </c>
      <c r="H165" s="13">
        <f t="shared" ref="H165" si="101">SUM(H166:H168)</f>
        <v>0</v>
      </c>
      <c r="I165" s="13">
        <f t="shared" ref="I165" si="102">SUM(I166:I168)</f>
        <v>0</v>
      </c>
      <c r="J165" s="63" t="s">
        <v>150</v>
      </c>
    </row>
    <row r="166" spans="1:10" ht="23.25" customHeight="1" x14ac:dyDescent="0.25">
      <c r="A166" s="62"/>
      <c r="B166" s="11" t="s">
        <v>10</v>
      </c>
      <c r="C166" s="13">
        <v>0</v>
      </c>
      <c r="D166" s="14">
        <v>0</v>
      </c>
      <c r="E166" s="13">
        <v>0</v>
      </c>
      <c r="F166" s="53">
        <v>0</v>
      </c>
      <c r="G166" s="53">
        <v>0</v>
      </c>
      <c r="H166" s="13"/>
      <c r="I166" s="13">
        <v>0</v>
      </c>
      <c r="J166" s="64"/>
    </row>
    <row r="167" spans="1:10" ht="23.25" customHeight="1" x14ac:dyDescent="0.25">
      <c r="A167" s="62"/>
      <c r="B167" s="11" t="s">
        <v>11</v>
      </c>
      <c r="C167" s="13">
        <v>0</v>
      </c>
      <c r="D167" s="14">
        <v>0</v>
      </c>
      <c r="E167" s="13">
        <v>0</v>
      </c>
      <c r="F167" s="53">
        <v>0</v>
      </c>
      <c r="G167" s="53">
        <v>0</v>
      </c>
      <c r="H167" s="13"/>
      <c r="I167" s="13">
        <v>0</v>
      </c>
      <c r="J167" s="64"/>
    </row>
    <row r="168" spans="1:10" ht="23.25" customHeight="1" x14ac:dyDescent="0.25">
      <c r="A168" s="62"/>
      <c r="B168" s="11" t="s">
        <v>12</v>
      </c>
      <c r="C168" s="13">
        <v>1222</v>
      </c>
      <c r="D168" s="13">
        <v>0</v>
      </c>
      <c r="E168" s="13">
        <v>1222</v>
      </c>
      <c r="F168" s="53">
        <v>0</v>
      </c>
      <c r="G168" s="53">
        <v>0</v>
      </c>
      <c r="H168" s="13"/>
      <c r="I168" s="13">
        <v>0</v>
      </c>
      <c r="J168" s="65"/>
    </row>
    <row r="169" spans="1:10" ht="23.25" customHeight="1" x14ac:dyDescent="0.25">
      <c r="A169" s="62" t="s">
        <v>77</v>
      </c>
      <c r="B169" s="37" t="s">
        <v>9</v>
      </c>
      <c r="C169" s="13">
        <f>SUM(C170:C172)</f>
        <v>3700</v>
      </c>
      <c r="D169" s="14">
        <f t="shared" ref="D169:I169" si="103">SUM(D170:D172)</f>
        <v>0</v>
      </c>
      <c r="E169" s="13">
        <f t="shared" si="103"/>
        <v>3700</v>
      </c>
      <c r="F169" s="53">
        <f t="shared" si="103"/>
        <v>0</v>
      </c>
      <c r="G169" s="53">
        <f t="shared" si="103"/>
        <v>0</v>
      </c>
      <c r="H169" s="13">
        <f t="shared" si="103"/>
        <v>0</v>
      </c>
      <c r="I169" s="13">
        <f t="shared" si="103"/>
        <v>0</v>
      </c>
      <c r="J169" s="63" t="s">
        <v>151</v>
      </c>
    </row>
    <row r="170" spans="1:10" ht="23.25" customHeight="1" x14ac:dyDescent="0.25">
      <c r="A170" s="62"/>
      <c r="B170" s="37" t="s">
        <v>10</v>
      </c>
      <c r="C170" s="13">
        <v>0</v>
      </c>
      <c r="D170" s="14">
        <v>0</v>
      </c>
      <c r="E170" s="13">
        <v>0</v>
      </c>
      <c r="F170" s="53">
        <v>0</v>
      </c>
      <c r="G170" s="53">
        <v>0</v>
      </c>
      <c r="H170" s="13"/>
      <c r="I170" s="13">
        <v>0</v>
      </c>
      <c r="J170" s="64"/>
    </row>
    <row r="171" spans="1:10" ht="23.25" customHeight="1" x14ac:dyDescent="0.25">
      <c r="A171" s="62"/>
      <c r="B171" s="37" t="s">
        <v>11</v>
      </c>
      <c r="C171" s="13">
        <v>0</v>
      </c>
      <c r="D171" s="14">
        <v>0</v>
      </c>
      <c r="E171" s="13">
        <v>0</v>
      </c>
      <c r="F171" s="53">
        <v>0</v>
      </c>
      <c r="G171" s="53">
        <v>0</v>
      </c>
      <c r="H171" s="13"/>
      <c r="I171" s="13">
        <v>0</v>
      </c>
      <c r="J171" s="64"/>
    </row>
    <row r="172" spans="1:10" ht="23.25" customHeight="1" x14ac:dyDescent="0.25">
      <c r="A172" s="62"/>
      <c r="B172" s="37" t="s">
        <v>12</v>
      </c>
      <c r="C172" s="13">
        <v>3700</v>
      </c>
      <c r="D172" s="13">
        <v>0</v>
      </c>
      <c r="E172" s="13">
        <v>3700</v>
      </c>
      <c r="F172" s="53">
        <v>0</v>
      </c>
      <c r="G172" s="53">
        <v>0</v>
      </c>
      <c r="H172" s="13"/>
      <c r="I172" s="13">
        <v>0</v>
      </c>
      <c r="J172" s="65"/>
    </row>
    <row r="173" spans="1:10" ht="23.25" customHeight="1" x14ac:dyDescent="0.25">
      <c r="A173" s="62" t="s">
        <v>78</v>
      </c>
      <c r="B173" s="37" t="s">
        <v>9</v>
      </c>
      <c r="C173" s="13">
        <f>SUM(C174:C176)</f>
        <v>1396</v>
      </c>
      <c r="D173" s="13">
        <f t="shared" ref="D173:I173" si="104">SUM(D174:D176)</f>
        <v>0</v>
      </c>
      <c r="E173" s="13">
        <f t="shared" si="104"/>
        <v>1396</v>
      </c>
      <c r="F173" s="13">
        <f t="shared" si="104"/>
        <v>573</v>
      </c>
      <c r="G173" s="13">
        <f t="shared" si="104"/>
        <v>0</v>
      </c>
      <c r="H173" s="13">
        <f t="shared" si="104"/>
        <v>0</v>
      </c>
      <c r="I173" s="13">
        <f t="shared" si="104"/>
        <v>0</v>
      </c>
      <c r="J173" s="63" t="s">
        <v>152</v>
      </c>
    </row>
    <row r="174" spans="1:10" ht="23.25" customHeight="1" x14ac:dyDescent="0.25">
      <c r="A174" s="62"/>
      <c r="B174" s="37" t="s">
        <v>10</v>
      </c>
      <c r="C174" s="13">
        <v>0</v>
      </c>
      <c r="D174" s="14">
        <v>0</v>
      </c>
      <c r="E174" s="13">
        <v>0</v>
      </c>
      <c r="F174" s="53">
        <v>0</v>
      </c>
      <c r="G174" s="53">
        <v>0</v>
      </c>
      <c r="H174" s="13"/>
      <c r="I174" s="13">
        <v>0</v>
      </c>
      <c r="J174" s="64"/>
    </row>
    <row r="175" spans="1:10" ht="23.25" customHeight="1" x14ac:dyDescent="0.25">
      <c r="A175" s="62"/>
      <c r="B175" s="37" t="s">
        <v>11</v>
      </c>
      <c r="C175" s="13">
        <v>0</v>
      </c>
      <c r="D175" s="14">
        <v>0</v>
      </c>
      <c r="E175" s="13">
        <v>0</v>
      </c>
      <c r="F175" s="53">
        <v>0</v>
      </c>
      <c r="G175" s="53">
        <v>0</v>
      </c>
      <c r="H175" s="13"/>
      <c r="I175" s="13">
        <v>0</v>
      </c>
      <c r="J175" s="64"/>
    </row>
    <row r="176" spans="1:10" ht="23.25" customHeight="1" x14ac:dyDescent="0.25">
      <c r="A176" s="62"/>
      <c r="B176" s="37" t="s">
        <v>12</v>
      </c>
      <c r="C176" s="13">
        <v>1396</v>
      </c>
      <c r="D176" s="13">
        <v>0</v>
      </c>
      <c r="E176" s="13">
        <v>1396</v>
      </c>
      <c r="F176" s="53">
        <v>573</v>
      </c>
      <c r="G176" s="53">
        <v>0</v>
      </c>
      <c r="H176" s="13"/>
      <c r="I176" s="13">
        <v>0</v>
      </c>
      <c r="J176" s="65"/>
    </row>
    <row r="177" spans="1:10" ht="23.25" customHeight="1" x14ac:dyDescent="0.25">
      <c r="A177" s="62" t="s">
        <v>125</v>
      </c>
      <c r="B177" s="60" t="s">
        <v>9</v>
      </c>
      <c r="C177" s="13">
        <f>SUM(C178:C180)</f>
        <v>1000</v>
      </c>
      <c r="D177" s="14">
        <f t="shared" ref="D177:I177" si="105">SUM(D178:D180)</f>
        <v>0</v>
      </c>
      <c r="E177" s="13">
        <f t="shared" si="105"/>
        <v>1000</v>
      </c>
      <c r="F177" s="53">
        <f t="shared" si="105"/>
        <v>0</v>
      </c>
      <c r="G177" s="53">
        <f t="shared" si="105"/>
        <v>0</v>
      </c>
      <c r="H177" s="13">
        <f t="shared" si="105"/>
        <v>0</v>
      </c>
      <c r="I177" s="13">
        <f t="shared" si="105"/>
        <v>0</v>
      </c>
      <c r="J177" s="63" t="s">
        <v>153</v>
      </c>
    </row>
    <row r="178" spans="1:10" ht="23.25" customHeight="1" x14ac:dyDescent="0.25">
      <c r="A178" s="62"/>
      <c r="B178" s="60" t="s">
        <v>10</v>
      </c>
      <c r="C178" s="13">
        <v>0</v>
      </c>
      <c r="D178" s="14">
        <v>0</v>
      </c>
      <c r="E178" s="13">
        <v>0</v>
      </c>
      <c r="F178" s="53">
        <v>0</v>
      </c>
      <c r="G178" s="53">
        <v>0</v>
      </c>
      <c r="H178" s="13"/>
      <c r="I178" s="13">
        <v>0</v>
      </c>
      <c r="J178" s="64"/>
    </row>
    <row r="179" spans="1:10" ht="23.25" customHeight="1" x14ac:dyDescent="0.25">
      <c r="A179" s="62"/>
      <c r="B179" s="60" t="s">
        <v>11</v>
      </c>
      <c r="C179" s="13">
        <v>0</v>
      </c>
      <c r="D179" s="14">
        <v>0</v>
      </c>
      <c r="E179" s="13">
        <v>0</v>
      </c>
      <c r="F179" s="53">
        <v>0</v>
      </c>
      <c r="G179" s="53">
        <v>0</v>
      </c>
      <c r="H179" s="13"/>
      <c r="I179" s="13">
        <v>0</v>
      </c>
      <c r="J179" s="64"/>
    </row>
    <row r="180" spans="1:10" ht="23.25" customHeight="1" x14ac:dyDescent="0.25">
      <c r="A180" s="62"/>
      <c r="B180" s="60" t="s">
        <v>12</v>
      </c>
      <c r="C180" s="13">
        <v>1000</v>
      </c>
      <c r="D180" s="13">
        <v>0</v>
      </c>
      <c r="E180" s="13">
        <v>1000</v>
      </c>
      <c r="F180" s="53">
        <v>0</v>
      </c>
      <c r="G180" s="53">
        <v>0</v>
      </c>
      <c r="H180" s="13"/>
      <c r="I180" s="13">
        <v>0</v>
      </c>
      <c r="J180" s="65"/>
    </row>
    <row r="181" spans="1:10" ht="23.25" customHeight="1" x14ac:dyDescent="0.25">
      <c r="A181" s="62" t="s">
        <v>79</v>
      </c>
      <c r="B181" s="37" t="s">
        <v>9</v>
      </c>
      <c r="C181" s="13">
        <f>SUM(C182:C184)</f>
        <v>322</v>
      </c>
      <c r="D181" s="14">
        <f t="shared" ref="D181:I181" si="106">SUM(D182:D184)</f>
        <v>0</v>
      </c>
      <c r="E181" s="13">
        <f t="shared" si="106"/>
        <v>322</v>
      </c>
      <c r="F181" s="53">
        <f t="shared" si="106"/>
        <v>100</v>
      </c>
      <c r="G181" s="53">
        <f t="shared" si="106"/>
        <v>83</v>
      </c>
      <c r="H181" s="13">
        <f t="shared" si="106"/>
        <v>0</v>
      </c>
      <c r="I181" s="13">
        <f t="shared" si="106"/>
        <v>0</v>
      </c>
      <c r="J181" s="63" t="s">
        <v>106</v>
      </c>
    </row>
    <row r="182" spans="1:10" ht="23.25" customHeight="1" x14ac:dyDescent="0.25">
      <c r="A182" s="62"/>
      <c r="B182" s="37" t="s">
        <v>10</v>
      </c>
      <c r="C182" s="13">
        <v>0</v>
      </c>
      <c r="D182" s="14">
        <v>0</v>
      </c>
      <c r="E182" s="13">
        <v>0</v>
      </c>
      <c r="F182" s="53">
        <v>0</v>
      </c>
      <c r="G182" s="53">
        <v>0</v>
      </c>
      <c r="H182" s="13"/>
      <c r="I182" s="13">
        <v>0</v>
      </c>
      <c r="J182" s="64"/>
    </row>
    <row r="183" spans="1:10" ht="23.25" customHeight="1" x14ac:dyDescent="0.25">
      <c r="A183" s="62"/>
      <c r="B183" s="37" t="s">
        <v>11</v>
      </c>
      <c r="C183" s="13">
        <v>0</v>
      </c>
      <c r="D183" s="14">
        <v>0</v>
      </c>
      <c r="E183" s="13">
        <v>0</v>
      </c>
      <c r="F183" s="53">
        <v>0</v>
      </c>
      <c r="G183" s="53">
        <v>0</v>
      </c>
      <c r="H183" s="13"/>
      <c r="I183" s="13">
        <v>0</v>
      </c>
      <c r="J183" s="64"/>
    </row>
    <row r="184" spans="1:10" ht="23.25" customHeight="1" x14ac:dyDescent="0.25">
      <c r="A184" s="62"/>
      <c r="B184" s="37" t="s">
        <v>12</v>
      </c>
      <c r="C184" s="13">
        <v>322</v>
      </c>
      <c r="D184" s="13">
        <v>0</v>
      </c>
      <c r="E184" s="13">
        <v>322</v>
      </c>
      <c r="F184" s="53">
        <v>100</v>
      </c>
      <c r="G184" s="53">
        <v>83</v>
      </c>
      <c r="H184" s="13"/>
      <c r="I184" s="13">
        <v>0</v>
      </c>
      <c r="J184" s="65"/>
    </row>
    <row r="185" spans="1:10" ht="23.25" customHeight="1" x14ac:dyDescent="0.25">
      <c r="A185" s="62" t="s">
        <v>80</v>
      </c>
      <c r="B185" s="60" t="s">
        <v>9</v>
      </c>
      <c r="C185" s="13">
        <f>SUM(C186:C188)</f>
        <v>100</v>
      </c>
      <c r="D185" s="14">
        <f t="shared" ref="D185:I185" si="107">SUM(D186:D188)</f>
        <v>0</v>
      </c>
      <c r="E185" s="13">
        <f t="shared" si="107"/>
        <v>100</v>
      </c>
      <c r="F185" s="53">
        <f t="shared" si="107"/>
        <v>0</v>
      </c>
      <c r="G185" s="53">
        <f t="shared" si="107"/>
        <v>0</v>
      </c>
      <c r="H185" s="13">
        <f t="shared" si="107"/>
        <v>0</v>
      </c>
      <c r="I185" s="13">
        <f t="shared" si="107"/>
        <v>0</v>
      </c>
      <c r="J185" s="63" t="s">
        <v>154</v>
      </c>
    </row>
    <row r="186" spans="1:10" ht="23.25" customHeight="1" x14ac:dyDescent="0.25">
      <c r="A186" s="62"/>
      <c r="B186" s="60" t="s">
        <v>10</v>
      </c>
      <c r="C186" s="13">
        <v>0</v>
      </c>
      <c r="D186" s="14">
        <v>0</v>
      </c>
      <c r="E186" s="13">
        <v>0</v>
      </c>
      <c r="F186" s="53">
        <v>0</v>
      </c>
      <c r="G186" s="53">
        <v>0</v>
      </c>
      <c r="H186" s="13"/>
      <c r="I186" s="13">
        <v>0</v>
      </c>
      <c r="J186" s="64"/>
    </row>
    <row r="187" spans="1:10" ht="23.25" customHeight="1" x14ac:dyDescent="0.25">
      <c r="A187" s="62"/>
      <c r="B187" s="60" t="s">
        <v>11</v>
      </c>
      <c r="C187" s="13">
        <v>0</v>
      </c>
      <c r="D187" s="14">
        <v>0</v>
      </c>
      <c r="E187" s="13">
        <v>0</v>
      </c>
      <c r="F187" s="53">
        <v>0</v>
      </c>
      <c r="G187" s="53">
        <v>0</v>
      </c>
      <c r="H187" s="13"/>
      <c r="I187" s="13">
        <v>0</v>
      </c>
      <c r="J187" s="64"/>
    </row>
    <row r="188" spans="1:10" ht="23.25" customHeight="1" x14ac:dyDescent="0.25">
      <c r="A188" s="62"/>
      <c r="B188" s="60" t="s">
        <v>12</v>
      </c>
      <c r="C188" s="13">
        <v>100</v>
      </c>
      <c r="D188" s="13">
        <v>0</v>
      </c>
      <c r="E188" s="13">
        <v>100</v>
      </c>
      <c r="F188" s="53">
        <v>0</v>
      </c>
      <c r="G188" s="53">
        <v>0</v>
      </c>
      <c r="H188" s="13"/>
      <c r="I188" s="13">
        <v>0</v>
      </c>
      <c r="J188" s="65"/>
    </row>
    <row r="189" spans="1:10" ht="23.25" customHeight="1" x14ac:dyDescent="0.25">
      <c r="A189" s="62" t="s">
        <v>126</v>
      </c>
      <c r="B189" s="37" t="s">
        <v>9</v>
      </c>
      <c r="C189" s="13">
        <f>SUM(C190:C192)</f>
        <v>1000</v>
      </c>
      <c r="D189" s="14">
        <f t="shared" ref="D189:I189" si="108">SUM(D190:D192)</f>
        <v>0</v>
      </c>
      <c r="E189" s="13">
        <f t="shared" si="108"/>
        <v>1000</v>
      </c>
      <c r="F189" s="53">
        <f t="shared" si="108"/>
        <v>0</v>
      </c>
      <c r="G189" s="53">
        <f t="shared" si="108"/>
        <v>0</v>
      </c>
      <c r="H189" s="13">
        <f t="shared" si="108"/>
        <v>0</v>
      </c>
      <c r="I189" s="13">
        <f t="shared" si="108"/>
        <v>0</v>
      </c>
      <c r="J189" s="63" t="s">
        <v>155</v>
      </c>
    </row>
    <row r="190" spans="1:10" ht="23.25" customHeight="1" x14ac:dyDescent="0.25">
      <c r="A190" s="62"/>
      <c r="B190" s="37" t="s">
        <v>10</v>
      </c>
      <c r="C190" s="13">
        <v>0</v>
      </c>
      <c r="D190" s="14">
        <v>0</v>
      </c>
      <c r="E190" s="13">
        <v>0</v>
      </c>
      <c r="F190" s="53">
        <v>0</v>
      </c>
      <c r="G190" s="53">
        <v>0</v>
      </c>
      <c r="H190" s="13"/>
      <c r="I190" s="13">
        <v>0</v>
      </c>
      <c r="J190" s="64"/>
    </row>
    <row r="191" spans="1:10" ht="23.25" customHeight="1" x14ac:dyDescent="0.25">
      <c r="A191" s="62"/>
      <c r="B191" s="37" t="s">
        <v>11</v>
      </c>
      <c r="C191" s="13">
        <v>0</v>
      </c>
      <c r="D191" s="14">
        <v>0</v>
      </c>
      <c r="E191" s="13">
        <v>0</v>
      </c>
      <c r="F191" s="53">
        <v>0</v>
      </c>
      <c r="G191" s="53">
        <v>0</v>
      </c>
      <c r="H191" s="13"/>
      <c r="I191" s="13">
        <v>0</v>
      </c>
      <c r="J191" s="64"/>
    </row>
    <row r="192" spans="1:10" ht="23.25" customHeight="1" x14ac:dyDescent="0.25">
      <c r="A192" s="62"/>
      <c r="B192" s="37" t="s">
        <v>12</v>
      </c>
      <c r="C192" s="13">
        <v>1000</v>
      </c>
      <c r="D192" s="13">
        <v>0</v>
      </c>
      <c r="E192" s="13">
        <v>1000</v>
      </c>
      <c r="F192" s="53">
        <v>0</v>
      </c>
      <c r="G192" s="53">
        <v>0</v>
      </c>
      <c r="H192" s="13"/>
      <c r="I192" s="13">
        <v>0</v>
      </c>
      <c r="J192" s="65"/>
    </row>
    <row r="193" spans="1:10" ht="23.25" customHeight="1" x14ac:dyDescent="0.25">
      <c r="A193" s="62" t="s">
        <v>81</v>
      </c>
      <c r="B193" s="37" t="s">
        <v>9</v>
      </c>
      <c r="C193" s="13">
        <f>SUM(C194:C196)</f>
        <v>2428</v>
      </c>
      <c r="D193" s="14">
        <f t="shared" ref="D193:I193" si="109">SUM(D194:D196)</f>
        <v>0</v>
      </c>
      <c r="E193" s="13">
        <f t="shared" si="109"/>
        <v>2428</v>
      </c>
      <c r="F193" s="53">
        <f t="shared" si="109"/>
        <v>371</v>
      </c>
      <c r="G193" s="53">
        <f t="shared" si="109"/>
        <v>945</v>
      </c>
      <c r="H193" s="13">
        <f t="shared" si="109"/>
        <v>0</v>
      </c>
      <c r="I193" s="13">
        <f t="shared" si="109"/>
        <v>0</v>
      </c>
      <c r="J193" s="63" t="s">
        <v>97</v>
      </c>
    </row>
    <row r="194" spans="1:10" ht="23.25" customHeight="1" x14ac:dyDescent="0.25">
      <c r="A194" s="62"/>
      <c r="B194" s="37" t="s">
        <v>10</v>
      </c>
      <c r="C194" s="13">
        <v>0</v>
      </c>
      <c r="D194" s="14">
        <v>0</v>
      </c>
      <c r="E194" s="13">
        <v>0</v>
      </c>
      <c r="F194" s="53">
        <v>0</v>
      </c>
      <c r="G194" s="53">
        <v>0</v>
      </c>
      <c r="H194" s="13"/>
      <c r="I194" s="13">
        <v>0</v>
      </c>
      <c r="J194" s="64"/>
    </row>
    <row r="195" spans="1:10" ht="23.25" customHeight="1" x14ac:dyDescent="0.25">
      <c r="A195" s="62"/>
      <c r="B195" s="37" t="s">
        <v>11</v>
      </c>
      <c r="C195" s="13">
        <v>0</v>
      </c>
      <c r="D195" s="14">
        <v>0</v>
      </c>
      <c r="E195" s="13">
        <v>0</v>
      </c>
      <c r="F195" s="53">
        <v>0</v>
      </c>
      <c r="G195" s="53">
        <v>0</v>
      </c>
      <c r="H195" s="13"/>
      <c r="I195" s="13">
        <v>0</v>
      </c>
      <c r="J195" s="64"/>
    </row>
    <row r="196" spans="1:10" ht="23.25" customHeight="1" x14ac:dyDescent="0.25">
      <c r="A196" s="62"/>
      <c r="B196" s="37" t="s">
        <v>12</v>
      </c>
      <c r="C196" s="13">
        <v>2428</v>
      </c>
      <c r="D196" s="13">
        <v>0</v>
      </c>
      <c r="E196" s="13">
        <v>2428</v>
      </c>
      <c r="F196" s="53">
        <v>371</v>
      </c>
      <c r="G196" s="53">
        <v>945</v>
      </c>
      <c r="H196" s="13"/>
      <c r="I196" s="13">
        <v>0</v>
      </c>
      <c r="J196" s="65"/>
    </row>
    <row r="197" spans="1:10" ht="23.25" customHeight="1" x14ac:dyDescent="0.25">
      <c r="A197" s="31" t="s">
        <v>47</v>
      </c>
      <c r="B197" s="31" t="s">
        <v>12</v>
      </c>
      <c r="C197" s="13">
        <v>26980</v>
      </c>
      <c r="D197" s="13">
        <v>26980</v>
      </c>
      <c r="E197" s="13">
        <v>26980</v>
      </c>
      <c r="F197" s="53">
        <v>14702</v>
      </c>
      <c r="G197" s="53">
        <v>14702</v>
      </c>
      <c r="H197" s="13"/>
      <c r="I197" s="13">
        <v>14702</v>
      </c>
      <c r="J197" s="33" t="s">
        <v>98</v>
      </c>
    </row>
    <row r="198" spans="1:10" hidden="1" x14ac:dyDescent="0.25">
      <c r="A198" s="15" t="s">
        <v>48</v>
      </c>
      <c r="B198" s="15"/>
      <c r="C198" s="15"/>
      <c r="D198" s="13"/>
      <c r="E198" s="16"/>
      <c r="F198" s="54"/>
      <c r="G198" s="54"/>
      <c r="H198" s="15"/>
      <c r="I198" s="16"/>
      <c r="J198" s="15"/>
    </row>
    <row r="200" spans="1:10" x14ac:dyDescent="0.25">
      <c r="A200" t="s">
        <v>107</v>
      </c>
      <c r="G200" s="55" t="s">
        <v>109</v>
      </c>
    </row>
    <row r="203" spans="1:10" x14ac:dyDescent="0.25">
      <c r="A203" t="s">
        <v>21</v>
      </c>
    </row>
    <row r="204" spans="1:10" x14ac:dyDescent="0.25">
      <c r="A204" t="s">
        <v>31</v>
      </c>
    </row>
    <row r="205" spans="1:10" x14ac:dyDescent="0.25">
      <c r="A205" t="s">
        <v>30</v>
      </c>
    </row>
  </sheetData>
  <mergeCells count="92">
    <mergeCell ref="A177:A180"/>
    <mergeCell ref="J177:J180"/>
    <mergeCell ref="A185:A188"/>
    <mergeCell ref="J185:J188"/>
    <mergeCell ref="A73:A76"/>
    <mergeCell ref="J73:J76"/>
    <mergeCell ref="A77:A80"/>
    <mergeCell ref="J77:J80"/>
    <mergeCell ref="A153:A156"/>
    <mergeCell ref="J153:J156"/>
    <mergeCell ref="A157:A160"/>
    <mergeCell ref="J157:J160"/>
    <mergeCell ref="A161:A164"/>
    <mergeCell ref="J161:J164"/>
    <mergeCell ref="A165:A168"/>
    <mergeCell ref="J165:J168"/>
    <mergeCell ref="A141:A144"/>
    <mergeCell ref="J141:J144"/>
    <mergeCell ref="A145:A148"/>
    <mergeCell ref="J145:J148"/>
    <mergeCell ref="A149:A152"/>
    <mergeCell ref="J149:J152"/>
    <mergeCell ref="A137:A140"/>
    <mergeCell ref="J125:J128"/>
    <mergeCell ref="J129:J132"/>
    <mergeCell ref="J133:J136"/>
    <mergeCell ref="J137:J140"/>
    <mergeCell ref="A133:A136"/>
    <mergeCell ref="A129:A132"/>
    <mergeCell ref="A121:A124"/>
    <mergeCell ref="A125:A128"/>
    <mergeCell ref="A117:A120"/>
    <mergeCell ref="J103:J106"/>
    <mergeCell ref="J107:J110"/>
    <mergeCell ref="J111:J114"/>
    <mergeCell ref="J117:J120"/>
    <mergeCell ref="J121:J124"/>
    <mergeCell ref="J81:J84"/>
    <mergeCell ref="J87:J90"/>
    <mergeCell ref="J91:J94"/>
    <mergeCell ref="J95:J98"/>
    <mergeCell ref="J99:J102"/>
    <mergeCell ref="J65:J68"/>
    <mergeCell ref="A53:A56"/>
    <mergeCell ref="A57:A60"/>
    <mergeCell ref="A61:A64"/>
    <mergeCell ref="A65:A68"/>
    <mergeCell ref="A39:A42"/>
    <mergeCell ref="J39:J42"/>
    <mergeCell ref="A43:A46"/>
    <mergeCell ref="J43:J46"/>
    <mergeCell ref="J61:J64"/>
    <mergeCell ref="A23:A26"/>
    <mergeCell ref="J23:J26"/>
    <mergeCell ref="A35:A38"/>
    <mergeCell ref="J35:J38"/>
    <mergeCell ref="A31:A34"/>
    <mergeCell ref="J31:J34"/>
    <mergeCell ref="A27:A30"/>
    <mergeCell ref="J27:J30"/>
    <mergeCell ref="J169:J172"/>
    <mergeCell ref="A111:A114"/>
    <mergeCell ref="A103:A106"/>
    <mergeCell ref="A107:A110"/>
    <mergeCell ref="B1:G1"/>
    <mergeCell ref="A5:A8"/>
    <mergeCell ref="A11:A14"/>
    <mergeCell ref="A15:A18"/>
    <mergeCell ref="J11:J14"/>
    <mergeCell ref="J15:J18"/>
    <mergeCell ref="A19:A22"/>
    <mergeCell ref="J19:J22"/>
    <mergeCell ref="J49:J52"/>
    <mergeCell ref="J53:J56"/>
    <mergeCell ref="J57:J60"/>
    <mergeCell ref="A49:A52"/>
    <mergeCell ref="A69:A72"/>
    <mergeCell ref="J69:J72"/>
    <mergeCell ref="A193:A196"/>
    <mergeCell ref="J193:J196"/>
    <mergeCell ref="A173:A176"/>
    <mergeCell ref="J173:J176"/>
    <mergeCell ref="A181:A184"/>
    <mergeCell ref="J181:J184"/>
    <mergeCell ref="A189:A192"/>
    <mergeCell ref="J189:J192"/>
    <mergeCell ref="A81:A84"/>
    <mergeCell ref="A87:A90"/>
    <mergeCell ref="A91:A94"/>
    <mergeCell ref="A95:A98"/>
    <mergeCell ref="A99:A102"/>
    <mergeCell ref="A169:A172"/>
  </mergeCells>
  <hyperlinks>
    <hyperlink ref="J3" location="Par1757" tooltip="&lt;*&gt; - По строкам &quot;федеральный бюджет&quot; и &quot;краевой бюджет&quot; указываются наименование и реквизиты нормативно-правового акта, в соответствии с которым предоставляется финансирование из федерального и краевого бюджетов, а также при заполнении отчета за год указ" display="Par1757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65" fitToHeight="14" orientation="landscape" r:id="rId1"/>
  <rowBreaks count="4" manualBreakCount="4">
    <brk id="60" max="9" man="1"/>
    <brk id="94" max="9" man="1"/>
    <brk id="124" max="9" man="1"/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abSelected="1" view="pageBreakPreview" topLeftCell="B41" zoomScaleNormal="100" zoomScaleSheetLayoutView="100" workbookViewId="0">
      <selection activeCell="H66" sqref="H66"/>
    </sheetView>
  </sheetViews>
  <sheetFormatPr defaultRowHeight="15" x14ac:dyDescent="0.25"/>
  <cols>
    <col min="1" max="1" width="0" hidden="1" customWidth="1"/>
    <col min="3" max="3" width="26.85546875" customWidth="1"/>
    <col min="4" max="4" width="13.5703125" style="22" customWidth="1"/>
    <col min="5" max="5" width="17.140625" style="22" customWidth="1"/>
    <col min="6" max="6" width="18.42578125" style="22" customWidth="1"/>
    <col min="7" max="7" width="22.85546875" style="22" customWidth="1"/>
    <col min="8" max="8" width="19.7109375" style="27" customWidth="1"/>
    <col min="9" max="9" width="27.85546875" customWidth="1"/>
  </cols>
  <sheetData>
    <row r="1" spans="2:9" ht="44.25" customHeight="1" x14ac:dyDescent="0.25">
      <c r="C1" s="73" t="s">
        <v>116</v>
      </c>
      <c r="D1" s="73"/>
      <c r="E1" s="73"/>
      <c r="F1" s="73"/>
      <c r="G1" s="73"/>
      <c r="H1" s="73"/>
      <c r="I1" s="73"/>
    </row>
    <row r="3" spans="2:9" ht="51" hidden="1" customHeight="1" x14ac:dyDescent="0.25">
      <c r="B3" s="63" t="s">
        <v>13</v>
      </c>
      <c r="C3" s="63" t="s">
        <v>25</v>
      </c>
      <c r="D3" s="63" t="s">
        <v>15</v>
      </c>
      <c r="E3" s="77" t="s">
        <v>16</v>
      </c>
      <c r="F3" s="78"/>
      <c r="G3" s="63" t="s">
        <v>17</v>
      </c>
      <c r="H3" s="75" t="s">
        <v>24</v>
      </c>
      <c r="I3" s="63" t="s">
        <v>18</v>
      </c>
    </row>
    <row r="4" spans="2:9" ht="51" hidden="1" customHeight="1" x14ac:dyDescent="0.25">
      <c r="B4" s="64"/>
      <c r="C4" s="64"/>
      <c r="D4" s="64"/>
      <c r="E4" s="21" t="s">
        <v>22</v>
      </c>
      <c r="F4" s="21" t="s">
        <v>23</v>
      </c>
      <c r="G4" s="64"/>
      <c r="H4" s="79"/>
      <c r="I4" s="64"/>
    </row>
    <row r="5" spans="2:9" s="8" customFormat="1" ht="51" hidden="1" customHeight="1" x14ac:dyDescent="0.25">
      <c r="B5" s="1"/>
      <c r="C5" s="1"/>
      <c r="D5" s="23"/>
      <c r="E5" s="23"/>
      <c r="F5" s="23"/>
      <c r="G5" s="23"/>
      <c r="H5" s="24"/>
      <c r="I5" s="1"/>
    </row>
    <row r="6" spans="2:9" s="8" customFormat="1" ht="51" hidden="1" customHeight="1" x14ac:dyDescent="0.25">
      <c r="B6" s="1"/>
      <c r="C6" s="1"/>
      <c r="D6" s="23"/>
      <c r="E6" s="23"/>
      <c r="F6" s="23"/>
      <c r="G6" s="23"/>
      <c r="H6" s="24"/>
      <c r="I6" s="1"/>
    </row>
    <row r="7" spans="2:9" s="8" customFormat="1" ht="51" hidden="1" customHeight="1" x14ac:dyDescent="0.25">
      <c r="B7" s="9"/>
      <c r="C7" s="9"/>
      <c r="D7" s="9"/>
      <c r="E7" s="9"/>
      <c r="F7" s="9"/>
      <c r="G7" s="9"/>
      <c r="H7" s="25"/>
      <c r="I7" s="9"/>
    </row>
    <row r="8" spans="2:9" ht="51" customHeight="1" x14ac:dyDescent="0.25">
      <c r="B8" s="63" t="s">
        <v>13</v>
      </c>
      <c r="C8" s="74" t="s">
        <v>14</v>
      </c>
      <c r="D8" s="74" t="s">
        <v>15</v>
      </c>
      <c r="E8" s="74" t="s">
        <v>16</v>
      </c>
      <c r="F8" s="74"/>
      <c r="G8" s="74" t="s">
        <v>17</v>
      </c>
      <c r="H8" s="75" t="s">
        <v>24</v>
      </c>
      <c r="I8" s="63" t="s">
        <v>18</v>
      </c>
    </row>
    <row r="9" spans="2:9" ht="51" customHeight="1" x14ac:dyDescent="0.25">
      <c r="B9" s="65"/>
      <c r="C9" s="74"/>
      <c r="D9" s="74"/>
      <c r="E9" s="23" t="s">
        <v>49</v>
      </c>
      <c r="F9" s="23" t="s">
        <v>127</v>
      </c>
      <c r="G9" s="74"/>
      <c r="H9" s="76"/>
      <c r="I9" s="65"/>
    </row>
    <row r="10" spans="2:9" x14ac:dyDescent="0.25">
      <c r="B10" s="1">
        <v>1</v>
      </c>
      <c r="C10" s="1">
        <v>2</v>
      </c>
      <c r="D10" s="23">
        <v>3</v>
      </c>
      <c r="E10" s="23">
        <v>4</v>
      </c>
      <c r="F10" s="23">
        <v>5</v>
      </c>
      <c r="G10" s="23">
        <v>6</v>
      </c>
      <c r="H10" s="29">
        <v>7</v>
      </c>
      <c r="I10" s="1">
        <v>8</v>
      </c>
    </row>
    <row r="11" spans="2:9" x14ac:dyDescent="0.25">
      <c r="B11" s="35"/>
      <c r="C11" s="41" t="s">
        <v>43</v>
      </c>
      <c r="D11" s="35"/>
      <c r="E11" s="35"/>
      <c r="F11" s="35"/>
      <c r="G11" s="35"/>
      <c r="H11" s="29"/>
      <c r="I11" s="35"/>
    </row>
    <row r="12" spans="2:9" ht="76.5" x14ac:dyDescent="0.25">
      <c r="B12" s="19">
        <v>1</v>
      </c>
      <c r="C12" s="40" t="s">
        <v>118</v>
      </c>
      <c r="D12" s="43" t="s">
        <v>42</v>
      </c>
      <c r="E12" s="43">
        <v>100</v>
      </c>
      <c r="F12" s="43">
        <v>60</v>
      </c>
      <c r="G12" s="43">
        <v>60</v>
      </c>
      <c r="H12" s="48">
        <v>1</v>
      </c>
      <c r="I12" s="40"/>
    </row>
    <row r="13" spans="2:9" ht="102" x14ac:dyDescent="0.25">
      <c r="B13" s="19">
        <v>2</v>
      </c>
      <c r="C13" s="40" t="s">
        <v>50</v>
      </c>
      <c r="D13" s="43" t="s">
        <v>42</v>
      </c>
      <c r="E13" s="43">
        <v>40</v>
      </c>
      <c r="F13" s="43">
        <v>10</v>
      </c>
      <c r="G13" s="43">
        <v>10</v>
      </c>
      <c r="H13" s="48">
        <v>1</v>
      </c>
      <c r="I13" s="40"/>
    </row>
    <row r="14" spans="2:9" ht="102" x14ac:dyDescent="0.25">
      <c r="B14" s="19">
        <v>3</v>
      </c>
      <c r="C14" s="40" t="s">
        <v>51</v>
      </c>
      <c r="D14" s="43" t="s">
        <v>42</v>
      </c>
      <c r="E14" s="43">
        <v>0</v>
      </c>
      <c r="F14" s="43">
        <v>60</v>
      </c>
      <c r="G14" s="43">
        <v>60</v>
      </c>
      <c r="H14" s="48">
        <v>1</v>
      </c>
      <c r="I14" s="40"/>
    </row>
    <row r="15" spans="2:9" ht="69" customHeight="1" x14ac:dyDescent="0.25">
      <c r="B15" s="39">
        <v>4</v>
      </c>
      <c r="C15" s="40" t="s">
        <v>119</v>
      </c>
      <c r="D15" s="43" t="s">
        <v>42</v>
      </c>
      <c r="E15" s="43">
        <v>0</v>
      </c>
      <c r="F15" s="43">
        <v>90</v>
      </c>
      <c r="G15" s="43">
        <v>90</v>
      </c>
      <c r="H15" s="48">
        <v>1</v>
      </c>
      <c r="I15" s="40"/>
    </row>
    <row r="16" spans="2:9" ht="69" customHeight="1" x14ac:dyDescent="0.25">
      <c r="B16" s="61">
        <v>5</v>
      </c>
      <c r="C16" s="40" t="s">
        <v>120</v>
      </c>
      <c r="D16" s="43" t="s">
        <v>38</v>
      </c>
      <c r="E16" s="43">
        <v>0</v>
      </c>
      <c r="F16" s="43">
        <v>1</v>
      </c>
      <c r="G16" s="43"/>
      <c r="H16" s="48"/>
      <c r="I16" s="40" t="s">
        <v>99</v>
      </c>
    </row>
    <row r="17" spans="2:9" ht="89.25" x14ac:dyDescent="0.25">
      <c r="B17" s="39">
        <v>6</v>
      </c>
      <c r="C17" s="40" t="s">
        <v>52</v>
      </c>
      <c r="D17" s="43" t="s">
        <v>38</v>
      </c>
      <c r="E17" s="43">
        <v>1</v>
      </c>
      <c r="F17" s="43">
        <v>1</v>
      </c>
      <c r="G17" s="43">
        <v>0.54</v>
      </c>
      <c r="H17" s="48">
        <v>0.54</v>
      </c>
      <c r="I17" s="40"/>
    </row>
    <row r="18" spans="2:9" ht="140.25" x14ac:dyDescent="0.25">
      <c r="B18" s="39">
        <v>7</v>
      </c>
      <c r="C18" s="40" t="s">
        <v>54</v>
      </c>
      <c r="D18" s="43" t="s">
        <v>38</v>
      </c>
      <c r="E18" s="43">
        <v>1</v>
      </c>
      <c r="F18" s="43">
        <v>1</v>
      </c>
      <c r="G18" s="43"/>
      <c r="H18" s="48"/>
      <c r="I18" s="40"/>
    </row>
    <row r="19" spans="2:9" ht="76.5" x14ac:dyDescent="0.25">
      <c r="B19" s="39">
        <v>8</v>
      </c>
      <c r="C19" s="40" t="s">
        <v>53</v>
      </c>
      <c r="D19" s="43" t="s">
        <v>38</v>
      </c>
      <c r="E19" s="43">
        <v>0</v>
      </c>
      <c r="F19" s="43">
        <v>1</v>
      </c>
      <c r="G19" s="43"/>
      <c r="H19" s="48"/>
      <c r="I19" s="40"/>
    </row>
    <row r="20" spans="2:9" ht="25.5" x14ac:dyDescent="0.25">
      <c r="B20" s="35"/>
      <c r="C20" s="38" t="s">
        <v>44</v>
      </c>
      <c r="D20" s="43"/>
      <c r="E20" s="43"/>
      <c r="F20" s="43"/>
      <c r="G20" s="43"/>
      <c r="H20" s="48"/>
      <c r="I20" s="40"/>
    </row>
    <row r="21" spans="2:9" ht="114.75" x14ac:dyDescent="0.25">
      <c r="B21" s="19">
        <v>9</v>
      </c>
      <c r="C21" s="40" t="s">
        <v>55</v>
      </c>
      <c r="D21" s="43" t="s">
        <v>41</v>
      </c>
      <c r="E21" s="43">
        <v>1</v>
      </c>
      <c r="F21" s="43">
        <v>1</v>
      </c>
      <c r="G21" s="43"/>
      <c r="H21" s="48"/>
      <c r="I21" s="40"/>
    </row>
    <row r="22" spans="2:9" ht="63.75" x14ac:dyDescent="0.25">
      <c r="B22" s="19">
        <v>10</v>
      </c>
      <c r="C22" s="40" t="s">
        <v>56</v>
      </c>
      <c r="D22" s="43" t="s">
        <v>37</v>
      </c>
      <c r="E22" s="43">
        <v>7000</v>
      </c>
      <c r="F22" s="43">
        <v>6311</v>
      </c>
      <c r="G22" s="43"/>
      <c r="H22" s="48"/>
      <c r="I22" s="40"/>
    </row>
    <row r="23" spans="2:9" ht="102" x14ac:dyDescent="0.25">
      <c r="B23" s="19">
        <v>11</v>
      </c>
      <c r="C23" s="40" t="s">
        <v>57</v>
      </c>
      <c r="D23" s="43" t="s">
        <v>84</v>
      </c>
      <c r="E23" s="43">
        <v>0</v>
      </c>
      <c r="F23" s="43">
        <v>988</v>
      </c>
      <c r="G23" s="43"/>
      <c r="H23" s="48"/>
      <c r="I23" s="18"/>
    </row>
    <row r="24" spans="2:9" ht="127.5" x14ac:dyDescent="0.25">
      <c r="B24" s="19">
        <v>12</v>
      </c>
      <c r="C24" s="40" t="s">
        <v>65</v>
      </c>
      <c r="D24" s="43" t="s">
        <v>37</v>
      </c>
      <c r="E24" s="43">
        <v>2600</v>
      </c>
      <c r="F24" s="43">
        <v>2600</v>
      </c>
      <c r="G24" s="43"/>
      <c r="H24" s="48"/>
      <c r="I24" s="18"/>
    </row>
    <row r="25" spans="2:9" ht="165.75" x14ac:dyDescent="0.25">
      <c r="B25" s="19">
        <v>13</v>
      </c>
      <c r="C25" s="40" t="s">
        <v>59</v>
      </c>
      <c r="D25" s="43" t="s">
        <v>38</v>
      </c>
      <c r="E25" s="43">
        <v>1</v>
      </c>
      <c r="F25" s="43">
        <v>1</v>
      </c>
      <c r="G25" s="43"/>
      <c r="H25" s="48"/>
      <c r="I25" s="18"/>
    </row>
    <row r="26" spans="2:9" ht="76.5" x14ac:dyDescent="0.25">
      <c r="B26" s="19">
        <v>14</v>
      </c>
      <c r="C26" s="40" t="s">
        <v>58</v>
      </c>
      <c r="D26" s="43" t="s">
        <v>38</v>
      </c>
      <c r="E26" s="43">
        <v>1</v>
      </c>
      <c r="F26" s="43">
        <v>1</v>
      </c>
      <c r="G26" s="43"/>
      <c r="H26" s="48"/>
      <c r="I26" s="18"/>
    </row>
    <row r="27" spans="2:9" ht="89.25" x14ac:dyDescent="0.25">
      <c r="B27" s="61">
        <v>15</v>
      </c>
      <c r="C27" s="40" t="s">
        <v>122</v>
      </c>
      <c r="D27" s="43" t="s">
        <v>38</v>
      </c>
      <c r="E27" s="43">
        <v>0</v>
      </c>
      <c r="F27" s="43">
        <v>1</v>
      </c>
      <c r="G27" s="43"/>
      <c r="H27" s="48"/>
      <c r="I27" s="60" t="s">
        <v>99</v>
      </c>
    </row>
    <row r="28" spans="2:9" ht="76.5" x14ac:dyDescent="0.25">
      <c r="B28" s="61">
        <v>16</v>
      </c>
      <c r="C28" s="40" t="s">
        <v>123</v>
      </c>
      <c r="D28" s="43" t="s">
        <v>38</v>
      </c>
      <c r="E28" s="43">
        <v>0</v>
      </c>
      <c r="F28" s="43">
        <v>2</v>
      </c>
      <c r="G28" s="43"/>
      <c r="H28" s="48"/>
      <c r="I28" s="60" t="s">
        <v>99</v>
      </c>
    </row>
    <row r="29" spans="2:9" x14ac:dyDescent="0.25">
      <c r="B29" s="35"/>
      <c r="C29" s="38" t="s">
        <v>45</v>
      </c>
      <c r="D29" s="43"/>
      <c r="E29" s="43"/>
      <c r="F29" s="43"/>
      <c r="G29" s="43"/>
      <c r="H29" s="48"/>
      <c r="I29" s="31"/>
    </row>
    <row r="30" spans="2:9" ht="51" x14ac:dyDescent="0.25">
      <c r="B30" s="19">
        <v>17</v>
      </c>
      <c r="C30" s="40" t="s">
        <v>60</v>
      </c>
      <c r="D30" s="43" t="s">
        <v>42</v>
      </c>
      <c r="E30" s="43">
        <v>0</v>
      </c>
      <c r="F30" s="44">
        <v>1240</v>
      </c>
      <c r="G30" s="43"/>
      <c r="H30" s="48"/>
      <c r="I30" s="18"/>
    </row>
    <row r="31" spans="2:9" ht="38.25" x14ac:dyDescent="0.25">
      <c r="B31" s="19">
        <v>18</v>
      </c>
      <c r="C31" s="40" t="s">
        <v>33</v>
      </c>
      <c r="D31" s="43" t="s">
        <v>84</v>
      </c>
      <c r="E31" s="43">
        <v>500</v>
      </c>
      <c r="F31" s="43">
        <v>250</v>
      </c>
      <c r="G31" s="43"/>
      <c r="H31" s="48"/>
      <c r="I31" s="18"/>
    </row>
    <row r="32" spans="2:9" ht="63.75" x14ac:dyDescent="0.25">
      <c r="B32" s="19">
        <v>19</v>
      </c>
      <c r="C32" s="40" t="s">
        <v>61</v>
      </c>
      <c r="D32" s="43" t="s">
        <v>36</v>
      </c>
      <c r="E32" s="43">
        <v>0</v>
      </c>
      <c r="F32" s="44">
        <v>254</v>
      </c>
      <c r="G32" s="43">
        <v>254</v>
      </c>
      <c r="H32" s="48">
        <v>1</v>
      </c>
      <c r="I32" s="18"/>
    </row>
    <row r="33" spans="2:9" ht="140.25" x14ac:dyDescent="0.25">
      <c r="B33" s="19">
        <v>20</v>
      </c>
      <c r="C33" s="40" t="s">
        <v>62</v>
      </c>
      <c r="D33" s="43" t="s">
        <v>38</v>
      </c>
      <c r="E33" s="43">
        <v>1</v>
      </c>
      <c r="F33" s="43">
        <v>1</v>
      </c>
      <c r="G33" s="43">
        <v>0.5</v>
      </c>
      <c r="H33" s="48">
        <v>0.5</v>
      </c>
      <c r="I33" s="18"/>
    </row>
    <row r="34" spans="2:9" ht="63.75" x14ac:dyDescent="0.25">
      <c r="B34" s="19">
        <v>21</v>
      </c>
      <c r="C34" s="40" t="s">
        <v>63</v>
      </c>
      <c r="D34" s="43" t="s">
        <v>38</v>
      </c>
      <c r="E34" s="43">
        <v>0</v>
      </c>
      <c r="F34" s="43">
        <v>1</v>
      </c>
      <c r="G34" s="43"/>
      <c r="H34" s="48"/>
      <c r="I34" s="18"/>
    </row>
    <row r="35" spans="2:9" ht="89.25" x14ac:dyDescent="0.25">
      <c r="B35" s="19">
        <v>22</v>
      </c>
      <c r="C35" s="40" t="s">
        <v>64</v>
      </c>
      <c r="D35" s="43" t="s">
        <v>38</v>
      </c>
      <c r="E35" s="43">
        <v>0</v>
      </c>
      <c r="F35" s="43">
        <v>1</v>
      </c>
      <c r="G35" s="43">
        <v>1</v>
      </c>
      <c r="H35" s="48">
        <f>G35/F35</f>
        <v>1</v>
      </c>
      <c r="I35" s="18"/>
    </row>
    <row r="36" spans="2:9" x14ac:dyDescent="0.25">
      <c r="B36" s="35"/>
      <c r="C36" s="38" t="s">
        <v>46</v>
      </c>
      <c r="D36" s="35"/>
      <c r="E36" s="35"/>
      <c r="F36" s="35"/>
      <c r="G36" s="35"/>
      <c r="H36" s="24"/>
      <c r="I36" s="31"/>
    </row>
    <row r="37" spans="2:9" ht="83.25" customHeight="1" x14ac:dyDescent="0.25">
      <c r="B37" s="19">
        <v>23</v>
      </c>
      <c r="C37" s="18" t="s">
        <v>67</v>
      </c>
      <c r="D37" s="23" t="s">
        <v>40</v>
      </c>
      <c r="E37" s="49">
        <v>0.7</v>
      </c>
      <c r="F37" s="49">
        <v>0.9</v>
      </c>
      <c r="G37" s="30">
        <v>0.16</v>
      </c>
      <c r="H37" s="24">
        <v>0.16</v>
      </c>
      <c r="I37" s="18" t="s">
        <v>39</v>
      </c>
    </row>
    <row r="38" spans="2:9" ht="80.25" customHeight="1" x14ac:dyDescent="0.25">
      <c r="B38" s="19">
        <v>24</v>
      </c>
      <c r="C38" s="18" t="s">
        <v>68</v>
      </c>
      <c r="D38" s="43" t="s">
        <v>85</v>
      </c>
      <c r="E38" s="43">
        <v>34</v>
      </c>
      <c r="F38" s="43">
        <v>38</v>
      </c>
      <c r="G38" s="43"/>
      <c r="H38" s="48"/>
      <c r="I38" s="18"/>
    </row>
    <row r="39" spans="2:9" ht="89.25" customHeight="1" x14ac:dyDescent="0.25">
      <c r="B39" s="63">
        <v>25</v>
      </c>
      <c r="C39" s="18" t="s">
        <v>94</v>
      </c>
      <c r="D39" s="83" t="s">
        <v>84</v>
      </c>
      <c r="E39" s="43"/>
      <c r="F39" s="43"/>
      <c r="G39" s="43"/>
      <c r="H39" s="48"/>
      <c r="I39" s="63"/>
    </row>
    <row r="40" spans="2:9" ht="15.75" customHeight="1" x14ac:dyDescent="0.25">
      <c r="B40" s="64"/>
      <c r="C40" s="37" t="s">
        <v>95</v>
      </c>
      <c r="D40" s="84"/>
      <c r="E40" s="43">
        <v>0</v>
      </c>
      <c r="F40" s="43">
        <v>250</v>
      </c>
      <c r="G40" s="43"/>
      <c r="H40" s="48"/>
      <c r="I40" s="64"/>
    </row>
    <row r="41" spans="2:9" ht="15.75" customHeight="1" x14ac:dyDescent="0.25">
      <c r="B41" s="65"/>
      <c r="C41" s="37" t="s">
        <v>93</v>
      </c>
      <c r="D41" s="85"/>
      <c r="E41" s="43">
        <v>0</v>
      </c>
      <c r="F41" s="43">
        <v>1250</v>
      </c>
      <c r="G41" s="43"/>
      <c r="H41" s="48"/>
      <c r="I41" s="65"/>
    </row>
    <row r="42" spans="2:9" ht="114.75" x14ac:dyDescent="0.25">
      <c r="B42" s="19">
        <v>26</v>
      </c>
      <c r="C42" s="18" t="s">
        <v>34</v>
      </c>
      <c r="D42" s="43" t="s">
        <v>40</v>
      </c>
      <c r="E42" s="50">
        <v>0.66</v>
      </c>
      <c r="F42" s="50">
        <v>0.5</v>
      </c>
      <c r="G42" s="43">
        <v>0.2</v>
      </c>
      <c r="H42" s="48">
        <v>0.02</v>
      </c>
      <c r="I42" s="18"/>
    </row>
    <row r="43" spans="2:9" ht="76.5" x14ac:dyDescent="0.25">
      <c r="B43" s="19">
        <v>27</v>
      </c>
      <c r="C43" s="18" t="s">
        <v>69</v>
      </c>
      <c r="D43" s="44" t="s">
        <v>38</v>
      </c>
      <c r="E43" s="44">
        <v>1</v>
      </c>
      <c r="F43" s="44">
        <v>1</v>
      </c>
      <c r="G43" s="43"/>
      <c r="H43" s="48"/>
      <c r="I43" s="18"/>
    </row>
    <row r="44" spans="2:9" ht="38.25" x14ac:dyDescent="0.25">
      <c r="B44" s="39">
        <v>28</v>
      </c>
      <c r="C44" s="37" t="s">
        <v>70</v>
      </c>
      <c r="D44" s="43" t="s">
        <v>42</v>
      </c>
      <c r="E44" s="43">
        <v>0</v>
      </c>
      <c r="F44" s="43">
        <v>46</v>
      </c>
      <c r="G44" s="43">
        <v>46</v>
      </c>
      <c r="H44" s="48">
        <v>1</v>
      </c>
      <c r="I44" s="37"/>
    </row>
    <row r="45" spans="2:9" ht="38.25" x14ac:dyDescent="0.25">
      <c r="B45" s="19">
        <v>29</v>
      </c>
      <c r="C45" s="18" t="s">
        <v>71</v>
      </c>
      <c r="D45" s="43" t="s">
        <v>105</v>
      </c>
      <c r="E45" s="43">
        <v>0</v>
      </c>
      <c r="F45" s="43">
        <v>8</v>
      </c>
      <c r="G45" s="43">
        <v>8</v>
      </c>
      <c r="H45" s="48">
        <f>G45/F45</f>
        <v>1</v>
      </c>
      <c r="I45" s="18"/>
    </row>
    <row r="46" spans="2:9" ht="63.75" x14ac:dyDescent="0.25">
      <c r="B46" s="19">
        <v>30</v>
      </c>
      <c r="C46" s="18" t="s">
        <v>72</v>
      </c>
      <c r="D46" s="44" t="s">
        <v>38</v>
      </c>
      <c r="E46" s="44">
        <v>1</v>
      </c>
      <c r="F46" s="44">
        <v>1</v>
      </c>
      <c r="G46" s="43">
        <v>1</v>
      </c>
      <c r="H46" s="24">
        <v>1</v>
      </c>
      <c r="I46" s="18"/>
    </row>
    <row r="47" spans="2:9" ht="89.25" x14ac:dyDescent="0.25">
      <c r="B47" s="19">
        <v>31</v>
      </c>
      <c r="C47" s="18" t="s">
        <v>73</v>
      </c>
      <c r="D47" s="43" t="s">
        <v>38</v>
      </c>
      <c r="E47" s="43">
        <v>0</v>
      </c>
      <c r="F47" s="43">
        <v>1</v>
      </c>
      <c r="G47" s="43"/>
      <c r="H47" s="24"/>
      <c r="I47" s="18"/>
    </row>
    <row r="48" spans="2:9" ht="38.25" x14ac:dyDescent="0.25">
      <c r="B48" s="61">
        <v>32</v>
      </c>
      <c r="C48" s="60" t="s">
        <v>124</v>
      </c>
      <c r="D48" s="43" t="s">
        <v>38</v>
      </c>
      <c r="E48" s="43">
        <v>0</v>
      </c>
      <c r="F48" s="43">
        <v>1</v>
      </c>
      <c r="G48" s="43"/>
      <c r="H48" s="24"/>
      <c r="I48" s="60" t="s">
        <v>99</v>
      </c>
    </row>
    <row r="49" spans="2:9" ht="102" x14ac:dyDescent="0.25">
      <c r="B49" s="39">
        <v>33</v>
      </c>
      <c r="C49" s="37" t="s">
        <v>74</v>
      </c>
      <c r="D49" s="43" t="s">
        <v>38</v>
      </c>
      <c r="E49" s="43">
        <v>0</v>
      </c>
      <c r="F49" s="43">
        <v>2</v>
      </c>
      <c r="G49" s="43"/>
      <c r="H49" s="24"/>
      <c r="I49" s="37"/>
    </row>
    <row r="50" spans="2:9" ht="127.5" x14ac:dyDescent="0.25">
      <c r="B50" s="63">
        <v>34</v>
      </c>
      <c r="C50" s="37" t="s">
        <v>91</v>
      </c>
      <c r="D50" s="83" t="s">
        <v>84</v>
      </c>
      <c r="E50" s="43">
        <v>0</v>
      </c>
      <c r="F50" s="43">
        <v>510</v>
      </c>
      <c r="G50" s="39">
        <v>275</v>
      </c>
      <c r="H50" s="24">
        <v>0.53</v>
      </c>
      <c r="I50" s="63"/>
    </row>
    <row r="51" spans="2:9" x14ac:dyDescent="0.25">
      <c r="B51" s="64"/>
      <c r="C51" s="37" t="s">
        <v>93</v>
      </c>
      <c r="D51" s="84"/>
      <c r="E51" s="43">
        <v>0</v>
      </c>
      <c r="F51" s="43">
        <v>235</v>
      </c>
      <c r="G51" s="43"/>
      <c r="H51" s="48"/>
      <c r="I51" s="64"/>
    </row>
    <row r="52" spans="2:9" x14ac:dyDescent="0.25">
      <c r="B52" s="65"/>
      <c r="C52" s="37" t="s">
        <v>92</v>
      </c>
      <c r="D52" s="85"/>
      <c r="E52" s="43">
        <v>0</v>
      </c>
      <c r="F52" s="43">
        <v>275</v>
      </c>
      <c r="G52" s="43">
        <v>275</v>
      </c>
      <c r="H52" s="48">
        <v>1</v>
      </c>
      <c r="I52" s="65"/>
    </row>
    <row r="53" spans="2:9" ht="140.25" x14ac:dyDescent="0.25">
      <c r="B53" s="39">
        <v>35</v>
      </c>
      <c r="C53" s="37" t="s">
        <v>76</v>
      </c>
      <c r="D53" s="42" t="s">
        <v>84</v>
      </c>
      <c r="E53" s="44">
        <v>0</v>
      </c>
      <c r="F53" s="42">
        <v>275</v>
      </c>
      <c r="G53" s="39"/>
      <c r="H53" s="24"/>
      <c r="I53" s="37"/>
    </row>
    <row r="54" spans="2:9" ht="38.25" x14ac:dyDescent="0.25">
      <c r="B54" s="63">
        <v>36</v>
      </c>
      <c r="C54" s="37" t="s">
        <v>90</v>
      </c>
      <c r="D54" s="80" t="s">
        <v>42</v>
      </c>
      <c r="E54" s="44"/>
      <c r="F54" s="44"/>
      <c r="G54" s="44"/>
      <c r="H54" s="45"/>
      <c r="I54" s="80"/>
    </row>
    <row r="55" spans="2:9" x14ac:dyDescent="0.25">
      <c r="B55" s="64"/>
      <c r="C55" s="37" t="s">
        <v>86</v>
      </c>
      <c r="D55" s="81"/>
      <c r="E55" s="44">
        <v>0</v>
      </c>
      <c r="F55" s="44">
        <v>820</v>
      </c>
      <c r="G55" s="44"/>
      <c r="H55" s="45"/>
      <c r="I55" s="81"/>
    </row>
    <row r="56" spans="2:9" x14ac:dyDescent="0.25">
      <c r="B56" s="64"/>
      <c r="C56" s="37" t="s">
        <v>87</v>
      </c>
      <c r="D56" s="81"/>
      <c r="E56" s="44">
        <v>0</v>
      </c>
      <c r="F56" s="44">
        <v>475</v>
      </c>
      <c r="G56" s="44"/>
      <c r="H56" s="45"/>
      <c r="I56" s="81"/>
    </row>
    <row r="57" spans="2:9" x14ac:dyDescent="0.25">
      <c r="B57" s="64"/>
      <c r="C57" s="37" t="s">
        <v>88</v>
      </c>
      <c r="D57" s="81"/>
      <c r="E57" s="44">
        <v>0</v>
      </c>
      <c r="F57" s="44">
        <v>125</v>
      </c>
      <c r="G57" s="44"/>
      <c r="H57" s="45"/>
      <c r="I57" s="81"/>
    </row>
    <row r="58" spans="2:9" x14ac:dyDescent="0.25">
      <c r="B58" s="65"/>
      <c r="C58" s="37" t="s">
        <v>89</v>
      </c>
      <c r="D58" s="82"/>
      <c r="E58" s="44">
        <v>0</v>
      </c>
      <c r="F58" s="44">
        <v>60</v>
      </c>
      <c r="G58" s="44"/>
      <c r="H58" s="45"/>
      <c r="I58" s="82"/>
    </row>
    <row r="59" spans="2:9" ht="102" x14ac:dyDescent="0.25">
      <c r="B59" s="39">
        <v>37</v>
      </c>
      <c r="C59" s="37" t="s">
        <v>128</v>
      </c>
      <c r="D59" s="44" t="s">
        <v>38</v>
      </c>
      <c r="E59" s="44">
        <v>1</v>
      </c>
      <c r="F59" s="44">
        <v>1</v>
      </c>
      <c r="G59" s="44"/>
      <c r="H59" s="45"/>
      <c r="I59" s="46"/>
    </row>
    <row r="60" spans="2:9" ht="89.25" x14ac:dyDescent="0.25">
      <c r="B60" s="61">
        <v>38</v>
      </c>
      <c r="C60" s="60" t="s">
        <v>125</v>
      </c>
      <c r="D60" s="44" t="s">
        <v>38</v>
      </c>
      <c r="E60" s="44">
        <v>0</v>
      </c>
      <c r="F60" s="44">
        <v>1</v>
      </c>
      <c r="G60" s="44"/>
      <c r="H60" s="45"/>
      <c r="I60" s="46" t="s">
        <v>99</v>
      </c>
    </row>
    <row r="61" spans="2:9" ht="140.25" x14ac:dyDescent="0.25">
      <c r="B61" s="39">
        <v>39</v>
      </c>
      <c r="C61" s="37" t="s">
        <v>79</v>
      </c>
      <c r="D61" s="44" t="s">
        <v>38</v>
      </c>
      <c r="E61" s="44">
        <v>1</v>
      </c>
      <c r="F61" s="44">
        <v>1</v>
      </c>
      <c r="G61" s="44">
        <v>0.31</v>
      </c>
      <c r="H61" s="45">
        <v>0.31</v>
      </c>
      <c r="I61" s="46"/>
    </row>
    <row r="62" spans="2:9" ht="102" x14ac:dyDescent="0.25">
      <c r="B62" s="39">
        <v>40</v>
      </c>
      <c r="C62" s="37" t="s">
        <v>80</v>
      </c>
      <c r="D62" s="44" t="s">
        <v>38</v>
      </c>
      <c r="E62" s="44">
        <v>1</v>
      </c>
      <c r="F62" s="44">
        <v>1</v>
      </c>
      <c r="G62" s="44"/>
      <c r="H62" s="45"/>
      <c r="I62" s="46"/>
    </row>
    <row r="63" spans="2:9" ht="51" x14ac:dyDescent="0.25">
      <c r="B63" s="61">
        <v>41</v>
      </c>
      <c r="C63" s="60" t="s">
        <v>126</v>
      </c>
      <c r="D63" s="44" t="s">
        <v>38</v>
      </c>
      <c r="E63" s="44">
        <v>0</v>
      </c>
      <c r="F63" s="44">
        <v>1</v>
      </c>
      <c r="G63" s="44"/>
      <c r="H63" s="45"/>
      <c r="I63" s="46" t="s">
        <v>99</v>
      </c>
    </row>
    <row r="64" spans="2:9" ht="76.5" x14ac:dyDescent="0.25">
      <c r="B64" s="39">
        <v>42</v>
      </c>
      <c r="C64" s="37" t="s">
        <v>81</v>
      </c>
      <c r="D64" s="44" t="s">
        <v>83</v>
      </c>
      <c r="E64" s="47">
        <v>8000</v>
      </c>
      <c r="F64" s="47">
        <v>9529</v>
      </c>
      <c r="G64" s="44">
        <v>1706</v>
      </c>
      <c r="H64" s="45">
        <v>0.18</v>
      </c>
      <c r="I64" s="46"/>
    </row>
    <row r="65" spans="2:9" ht="25.5" x14ac:dyDescent="0.25">
      <c r="B65" s="19">
        <v>43</v>
      </c>
      <c r="C65" s="18" t="s">
        <v>82</v>
      </c>
      <c r="D65" s="44" t="s">
        <v>83</v>
      </c>
      <c r="E65" s="47">
        <v>150000</v>
      </c>
      <c r="F65" s="47">
        <v>62288</v>
      </c>
      <c r="G65" s="47">
        <v>46882</v>
      </c>
      <c r="H65" s="45">
        <v>0.75</v>
      </c>
      <c r="I65" s="46"/>
    </row>
    <row r="68" spans="2:9" s="10" customFormat="1" x14ac:dyDescent="0.25">
      <c r="B68" s="58" t="s">
        <v>110</v>
      </c>
      <c r="D68" s="28"/>
      <c r="E68" s="28"/>
      <c r="F68" s="28"/>
      <c r="G68" s="28"/>
      <c r="H68" s="26"/>
    </row>
    <row r="69" spans="2:9" s="10" customFormat="1" x14ac:dyDescent="0.25">
      <c r="D69" s="28"/>
      <c r="E69" s="28"/>
      <c r="F69" s="28"/>
      <c r="G69" s="28"/>
      <c r="H69" s="26"/>
    </row>
    <row r="70" spans="2:9" s="10" customFormat="1" x14ac:dyDescent="0.25">
      <c r="B70" s="10" t="s">
        <v>21</v>
      </c>
      <c r="D70" s="28"/>
      <c r="E70" s="28"/>
      <c r="F70" s="28"/>
      <c r="G70" s="28"/>
      <c r="H70" s="26"/>
    </row>
    <row r="71" spans="2:9" s="10" customFormat="1" x14ac:dyDescent="0.25">
      <c r="B71" s="20" t="s">
        <v>31</v>
      </c>
      <c r="D71" s="28"/>
      <c r="E71" s="28"/>
      <c r="F71" s="28"/>
      <c r="G71" s="28"/>
      <c r="H71" s="26"/>
    </row>
    <row r="72" spans="2:9" s="10" customFormat="1" x14ac:dyDescent="0.25">
      <c r="B72" s="20" t="s">
        <v>35</v>
      </c>
      <c r="D72" s="28"/>
      <c r="E72" s="28"/>
      <c r="F72" s="28"/>
      <c r="G72" s="28"/>
      <c r="H72" s="26"/>
    </row>
  </sheetData>
  <mergeCells count="24">
    <mergeCell ref="B54:B58"/>
    <mergeCell ref="D54:D58"/>
    <mergeCell ref="I54:I58"/>
    <mergeCell ref="B8:B9"/>
    <mergeCell ref="B3:B4"/>
    <mergeCell ref="B50:B52"/>
    <mergeCell ref="D50:D52"/>
    <mergeCell ref="I50:I52"/>
    <mergeCell ref="B39:B41"/>
    <mergeCell ref="D39:D41"/>
    <mergeCell ref="I39:I41"/>
    <mergeCell ref="C1:I1"/>
    <mergeCell ref="E8:F8"/>
    <mergeCell ref="G8:G9"/>
    <mergeCell ref="I8:I9"/>
    <mergeCell ref="D8:D9"/>
    <mergeCell ref="C8:C9"/>
    <mergeCell ref="I3:I4"/>
    <mergeCell ref="H8:H9"/>
    <mergeCell ref="C3:C4"/>
    <mergeCell ref="D3:D4"/>
    <mergeCell ref="E3:F3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84" fitToHeight="9" orientation="landscape" r:id="rId1"/>
  <rowBreaks count="1" manualBreakCount="1">
    <brk id="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topLeftCell="B1" zoomScaleNormal="100" zoomScaleSheetLayoutView="100" workbookViewId="0">
      <selection activeCell="H11" sqref="H11"/>
    </sheetView>
  </sheetViews>
  <sheetFormatPr defaultRowHeight="15" x14ac:dyDescent="0.25"/>
  <cols>
    <col min="1" max="1" width="0" hidden="1" customWidth="1"/>
    <col min="3" max="3" width="26.85546875" hidden="1" customWidth="1"/>
    <col min="4" max="4" width="13.5703125" hidden="1" customWidth="1"/>
    <col min="5" max="5" width="20.85546875" customWidth="1"/>
    <col min="6" max="6" width="20.7109375" customWidth="1"/>
    <col min="7" max="7" width="31" customWidth="1"/>
    <col min="8" max="8" width="22.28515625" customWidth="1"/>
    <col min="9" max="9" width="38.140625" customWidth="1"/>
  </cols>
  <sheetData>
    <row r="1" spans="2:9" ht="40.5" customHeight="1" x14ac:dyDescent="0.25">
      <c r="B1" s="73" t="s">
        <v>115</v>
      </c>
      <c r="C1" s="73"/>
      <c r="D1" s="73"/>
      <c r="E1" s="73"/>
      <c r="F1" s="73"/>
      <c r="G1" s="73"/>
      <c r="H1" s="73"/>
      <c r="I1" s="73"/>
    </row>
    <row r="3" spans="2:9" ht="51" hidden="1" customHeight="1" x14ac:dyDescent="0.25">
      <c r="B3" s="63" t="s">
        <v>13</v>
      </c>
      <c r="C3" s="63" t="s">
        <v>25</v>
      </c>
      <c r="D3" s="63" t="s">
        <v>15</v>
      </c>
      <c r="E3" s="77" t="s">
        <v>16</v>
      </c>
      <c r="F3" s="78"/>
      <c r="G3" s="63" t="s">
        <v>17</v>
      </c>
      <c r="H3" s="63" t="s">
        <v>24</v>
      </c>
      <c r="I3" s="63" t="s">
        <v>18</v>
      </c>
    </row>
    <row r="4" spans="2:9" ht="51" hidden="1" customHeight="1" x14ac:dyDescent="0.25">
      <c r="B4" s="64"/>
      <c r="C4" s="64"/>
      <c r="D4" s="64"/>
      <c r="E4" s="7" t="s">
        <v>22</v>
      </c>
      <c r="F4" s="7" t="s">
        <v>23</v>
      </c>
      <c r="G4" s="64"/>
      <c r="H4" s="64"/>
      <c r="I4" s="64"/>
    </row>
    <row r="5" spans="2:9" s="8" customFormat="1" ht="51" hidden="1" customHeight="1" x14ac:dyDescent="0.25">
      <c r="B5" s="1"/>
      <c r="C5" s="1"/>
      <c r="D5" s="1"/>
      <c r="E5" s="1"/>
      <c r="F5" s="1"/>
      <c r="G5" s="1"/>
      <c r="H5" s="1"/>
      <c r="I5" s="1"/>
    </row>
    <row r="6" spans="2:9" s="8" customFormat="1" ht="51" hidden="1" customHeight="1" x14ac:dyDescent="0.25">
      <c r="B6" s="1"/>
      <c r="C6" s="1"/>
      <c r="D6" s="1"/>
      <c r="E6" s="1"/>
      <c r="F6" s="1"/>
      <c r="G6" s="1"/>
      <c r="H6" s="1"/>
      <c r="I6" s="1"/>
    </row>
    <row r="7" spans="2:9" s="8" customFormat="1" ht="51" hidden="1" customHeight="1" x14ac:dyDescent="0.25">
      <c r="B7" s="9"/>
      <c r="C7" s="9"/>
      <c r="D7" s="9"/>
      <c r="E7" s="9"/>
      <c r="F7" s="9"/>
      <c r="G7" s="9"/>
      <c r="H7" s="9"/>
      <c r="I7" s="9"/>
    </row>
    <row r="8" spans="2:9" ht="51" customHeight="1" x14ac:dyDescent="0.25">
      <c r="B8" s="63" t="s">
        <v>13</v>
      </c>
      <c r="C8" s="74" t="s">
        <v>26</v>
      </c>
      <c r="D8" s="74" t="s">
        <v>15</v>
      </c>
      <c r="E8" s="74" t="s">
        <v>26</v>
      </c>
      <c r="F8" s="74"/>
      <c r="G8" s="74" t="s">
        <v>27</v>
      </c>
      <c r="H8" s="63" t="s">
        <v>28</v>
      </c>
      <c r="I8" s="63" t="s">
        <v>29</v>
      </c>
    </row>
    <row r="9" spans="2:9" ht="51" customHeight="1" x14ac:dyDescent="0.25">
      <c r="B9" s="65"/>
      <c r="C9" s="74"/>
      <c r="D9" s="74"/>
      <c r="E9" s="1" t="s">
        <v>49</v>
      </c>
      <c r="F9" s="1" t="s">
        <v>127</v>
      </c>
      <c r="G9" s="74"/>
      <c r="H9" s="65"/>
      <c r="I9" s="65"/>
    </row>
    <row r="10" spans="2:9" x14ac:dyDescent="0.25">
      <c r="B10" s="1">
        <v>1</v>
      </c>
      <c r="C10" s="1">
        <v>2</v>
      </c>
      <c r="D10" s="1">
        <v>3</v>
      </c>
      <c r="E10" s="1">
        <v>2</v>
      </c>
      <c r="F10" s="1">
        <v>3</v>
      </c>
      <c r="G10" s="1">
        <v>4</v>
      </c>
      <c r="H10" s="1">
        <v>5</v>
      </c>
      <c r="I10" s="1">
        <v>6</v>
      </c>
    </row>
    <row r="11" spans="2:9" x14ac:dyDescent="0.25">
      <c r="B11" s="17"/>
      <c r="C11" s="17"/>
      <c r="D11" s="17"/>
      <c r="E11" s="17">
        <v>22</v>
      </c>
      <c r="F11" s="17">
        <f>43+6</f>
        <v>49</v>
      </c>
      <c r="G11" s="17">
        <v>9</v>
      </c>
      <c r="H11" s="17">
        <v>18</v>
      </c>
      <c r="I11" s="17"/>
    </row>
    <row r="15" spans="2:9" s="10" customFormat="1" x14ac:dyDescent="0.25">
      <c r="B15" s="57" t="s">
        <v>108</v>
      </c>
      <c r="I15" s="59" t="s">
        <v>109</v>
      </c>
    </row>
    <row r="16" spans="2:9" s="10" customFormat="1" x14ac:dyDescent="0.25"/>
    <row r="17" spans="2:2" s="10" customFormat="1" x14ac:dyDescent="0.25"/>
    <row r="18" spans="2:2" s="10" customFormat="1" x14ac:dyDescent="0.25"/>
    <row r="19" spans="2:2" s="10" customFormat="1" x14ac:dyDescent="0.25">
      <c r="B19" s="10" t="s">
        <v>21</v>
      </c>
    </row>
    <row r="20" spans="2:2" s="10" customFormat="1" x14ac:dyDescent="0.25">
      <c r="B20" s="20" t="s">
        <v>31</v>
      </c>
    </row>
    <row r="21" spans="2:2" s="10" customFormat="1" x14ac:dyDescent="0.25">
      <c r="B21" s="20" t="s">
        <v>35</v>
      </c>
    </row>
  </sheetData>
  <mergeCells count="15">
    <mergeCell ref="H3:H4"/>
    <mergeCell ref="I3:I4"/>
    <mergeCell ref="B1:I1"/>
    <mergeCell ref="I8:I9"/>
    <mergeCell ref="B8:B9"/>
    <mergeCell ref="C8:C9"/>
    <mergeCell ref="D8:D9"/>
    <mergeCell ref="E8:F8"/>
    <mergeCell ref="G8:G9"/>
    <mergeCell ref="H8:H9"/>
    <mergeCell ref="B3:B4"/>
    <mergeCell ref="C3:C4"/>
    <mergeCell ref="D3:D4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2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финансы</vt:lpstr>
      <vt:lpstr>индикаторы</vt:lpstr>
      <vt:lpstr>мероприятия</vt:lpstr>
      <vt:lpstr>финансы!Заголовки_для_печати</vt:lpstr>
      <vt:lpstr>финансы!Область_печати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2017-06-30T13:39:53Z</dcterms:modified>
</cp:coreProperties>
</file>